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2"/>
  </bookViews>
  <sheets>
    <sheet name="пр19-источники" sheetId="4" r:id="rId1"/>
    <sheet name="пр21-программа" sheetId="5" r:id="rId2"/>
    <sheet name="пр23-верх.предел" sheetId="6" r:id="rId3"/>
  </sheets>
  <calcPr calcId="145621"/>
</workbook>
</file>

<file path=xl/calcChain.xml><?xml version="1.0" encoding="utf-8"?>
<calcChain xmlns="http://schemas.openxmlformats.org/spreadsheetml/2006/main">
  <c r="C23" i="4" l="1"/>
  <c r="C18" i="6" l="1"/>
  <c r="B18" i="6"/>
  <c r="F20" i="4"/>
  <c r="D20" i="4"/>
  <c r="C20" i="4"/>
  <c r="D18" i="4"/>
  <c r="D17" i="4" s="1"/>
  <c r="F18" i="4"/>
  <c r="C18" i="4"/>
  <c r="D15" i="4"/>
  <c r="F15" i="4"/>
  <c r="C15" i="4"/>
  <c r="F17" i="4" l="1"/>
  <c r="C17" i="4"/>
  <c r="C14" i="5"/>
  <c r="B14" i="5"/>
  <c r="C11" i="5"/>
  <c r="B11" i="5"/>
  <c r="F61" i="4"/>
  <c r="F59" i="4"/>
  <c r="F56" i="4"/>
  <c r="F55" i="4" s="1"/>
  <c r="F52" i="4"/>
  <c r="F51" i="4" s="1"/>
  <c r="F47" i="4" s="1"/>
  <c r="F49" i="4"/>
  <c r="F48" i="4" s="1"/>
  <c r="F41" i="4"/>
  <c r="F40" i="4" s="1"/>
  <c r="F38" i="4"/>
  <c r="F36" i="4"/>
  <c r="F35" i="4" s="1"/>
  <c r="F32" i="4"/>
  <c r="F31" i="4" s="1"/>
  <c r="F29" i="4"/>
  <c r="F28" i="4" s="1"/>
  <c r="F25" i="4"/>
  <c r="F23" i="4"/>
  <c r="F14" i="4"/>
  <c r="F13" i="4" s="1"/>
  <c r="F12" i="4" s="1"/>
  <c r="E62" i="4"/>
  <c r="E61" i="4"/>
  <c r="C61" i="4"/>
  <c r="E60" i="4"/>
  <c r="D59" i="4"/>
  <c r="E59" i="4" s="1"/>
  <c r="C59" i="4"/>
  <c r="C58" i="4" s="1"/>
  <c r="D58" i="4"/>
  <c r="E58" i="4" s="1"/>
  <c r="E57" i="4"/>
  <c r="D56" i="4"/>
  <c r="E56" i="4" s="1"/>
  <c r="C56" i="4"/>
  <c r="C55" i="4"/>
  <c r="E53" i="4"/>
  <c r="D52" i="4"/>
  <c r="E52" i="4" s="1"/>
  <c r="C52" i="4"/>
  <c r="C51" i="4" s="1"/>
  <c r="D50" i="4"/>
  <c r="E50" i="4" s="1"/>
  <c r="C49" i="4"/>
  <c r="C48" i="4" s="1"/>
  <c r="E45" i="4"/>
  <c r="E44" i="4"/>
  <c r="E43" i="4"/>
  <c r="E42" i="4"/>
  <c r="E41" i="4"/>
  <c r="C41" i="4"/>
  <c r="E40" i="4"/>
  <c r="C40" i="4"/>
  <c r="E39" i="4"/>
  <c r="E38" i="4"/>
  <c r="C38" i="4"/>
  <c r="C35" i="4" s="1"/>
  <c r="C34" i="4" s="1"/>
  <c r="E37" i="4"/>
  <c r="E36" i="4"/>
  <c r="C36" i="4"/>
  <c r="E35" i="4"/>
  <c r="E34" i="4"/>
  <c r="E33" i="4"/>
  <c r="E32" i="4"/>
  <c r="C32" i="4"/>
  <c r="E31" i="4"/>
  <c r="C31" i="4"/>
  <c r="C27" i="4" s="1"/>
  <c r="E30" i="4"/>
  <c r="E29" i="4"/>
  <c r="C29" i="4"/>
  <c r="E28" i="4"/>
  <c r="C28" i="4"/>
  <c r="E27" i="4"/>
  <c r="E26" i="4"/>
  <c r="E25" i="4"/>
  <c r="C25" i="4"/>
  <c r="E24" i="4"/>
  <c r="D23" i="4"/>
  <c r="E23" i="4" s="1"/>
  <c r="E21" i="4"/>
  <c r="E20" i="4" s="1"/>
  <c r="E19" i="4"/>
  <c r="E18" i="4" s="1"/>
  <c r="E17" i="4" s="1"/>
  <c r="E16" i="4"/>
  <c r="E15" i="4" s="1"/>
  <c r="D14" i="4"/>
  <c r="C14" i="4"/>
  <c r="C13" i="4" s="1"/>
  <c r="C12" i="4" s="1"/>
  <c r="C17" i="5" l="1"/>
  <c r="E14" i="4"/>
  <c r="E13" i="4" s="1"/>
  <c r="E12" i="4" s="1"/>
  <c r="D13" i="4"/>
  <c r="D12" i="4" s="1"/>
  <c r="F22" i="4"/>
  <c r="F11" i="4" s="1"/>
  <c r="B17" i="5"/>
  <c r="D49" i="4"/>
  <c r="E49" i="4" s="1"/>
  <c r="F58" i="4"/>
  <c r="F54" i="4" s="1"/>
  <c r="F46" i="4" s="1"/>
  <c r="F27" i="4"/>
  <c r="F34" i="4"/>
  <c r="C47" i="4"/>
  <c r="C22" i="4"/>
  <c r="C11" i="4" s="1"/>
  <c r="C54" i="4"/>
  <c r="D22" i="4"/>
  <c r="D48" i="4"/>
  <c r="E48" i="4" s="1"/>
  <c r="D51" i="4"/>
  <c r="D55" i="4"/>
  <c r="F63" i="4" l="1"/>
  <c r="C46" i="4"/>
  <c r="C63" i="4" s="1"/>
  <c r="E51" i="4"/>
  <c r="D47" i="4"/>
  <c r="E22" i="4"/>
  <c r="D11" i="4"/>
  <c r="E55" i="4"/>
  <c r="D54" i="4"/>
  <c r="E54" i="4" s="1"/>
  <c r="E11" i="4" l="1"/>
  <c r="E47" i="4"/>
  <c r="D46" i="4"/>
  <c r="E46" i="4" s="1"/>
  <c r="D63" i="4" l="1"/>
  <c r="E63" i="4" s="1"/>
</calcChain>
</file>

<file path=xl/sharedStrings.xml><?xml version="1.0" encoding="utf-8"?>
<sst xmlns="http://schemas.openxmlformats.org/spreadsheetml/2006/main" count="162" uniqueCount="148">
  <si>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</si>
  <si>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</si>
  <si>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</si>
  <si>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</si>
  <si>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Изменения (+;-) (ноябрь)</t>
  </si>
  <si>
    <t>Уточнено  (сумма с учетом изменений )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</si>
  <si>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</si>
  <si>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</si>
  <si>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</si>
  <si>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</si>
  <si>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</si>
  <si>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000 01 01 00 00 04 0000 710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</si>
  <si>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</si>
  <si>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</si>
  <si>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</si>
  <si>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</si>
  <si>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</si>
  <si>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</si>
  <si>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</si>
  <si>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</si>
  <si>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</si>
  <si>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</si>
  <si>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</si>
  <si>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</si>
  <si>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</si>
  <si>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</si>
  <si>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</si>
  <si>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</si>
  <si>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</si>
  <si>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</si>
  <si>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</si>
  <si>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</si>
  <si>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</si>
  <si>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</si>
  <si>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</si>
  <si>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</si>
  <si>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</si>
  <si>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</si>
  <si>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</si>
  <si>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</si>
  <si>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</si>
  <si>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</si>
  <si>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</si>
  <si>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</si>
  <si>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</si>
  <si>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</si>
  <si>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</si>
  <si>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</si>
  <si>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</si>
  <si>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</si>
  <si>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</si>
  <si>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</si>
  <si>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</si>
  <si>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</si>
  <si>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</si>
  <si>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</si>
  <si>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</si>
  <si>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</si>
  <si>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</si>
  <si>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</si>
  <si>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</si>
  <si>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</si>
  <si>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</si>
  <si>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</si>
  <si>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</si>
  <si>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</si>
  <si>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</si>
  <si>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</si>
  <si>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</si>
  <si>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</si>
  <si>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</si>
  <si>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</si>
  <si>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</si>
  <si>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</si>
  <si>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</si>
  <si>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</si>
  <si>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</si>
  <si>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</si>
  <si>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</si>
  <si>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</si>
  <si>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</si>
  <si>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</si>
  <si>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</si>
  <si>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</si>
  <si>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</si>
  <si>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</si>
  <si>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</si>
  <si>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</si>
  <si>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к решению Думы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</si>
  <si>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</si>
  <si>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</si>
  <si>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</si>
  <si>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</si>
  <si>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</si>
  <si>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</si>
  <si>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</si>
  <si>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Вид долгового обязательства</t>
  </si>
  <si>
    <t>Сумма (тыс.руб)</t>
  </si>
  <si>
    <t>Муниципальные гарантии городского округа город Мегион</t>
  </si>
  <si>
    <t>Утверждено решением Думы города Мегиона на 2014 год (тыс.руб)</t>
  </si>
  <si>
    <t>2014 год</t>
  </si>
  <si>
    <t>на 01.01.2015</t>
  </si>
  <si>
    <t>в том числе фактически получено:</t>
  </si>
  <si>
    <t xml:space="preserve">Общая сумма долга  </t>
  </si>
  <si>
    <t>050 01 02 00 00 04 0000 710</t>
  </si>
  <si>
    <t>050 01 02 00 00 04 0000 810</t>
  </si>
  <si>
    <t>050 01 03 00 00 04 0000 710</t>
  </si>
  <si>
    <t>050 01 03 00 00 04 0000 810</t>
  </si>
  <si>
    <t>050 01 05 02 00 00 0000 500</t>
  </si>
  <si>
    <t>050 01 05 02 01 00 0000 510</t>
  </si>
  <si>
    <t>050 01 05 02 01 04 0000 510</t>
  </si>
  <si>
    <t>050 01 05 02 01 00 0000 610</t>
  </si>
  <si>
    <t>050 01 05 02 01 04 0000 610</t>
  </si>
  <si>
    <t>050 01 05 02 02 00 0000 620</t>
  </si>
  <si>
    <t>050 01 05 02 02 04 0000 620</t>
  </si>
  <si>
    <t>000 01 01 00 00 00 0000 700</t>
  </si>
  <si>
    <t>Размещение муниципальных ценных бумаг городских округов, номинальная стоимость которых  указана в валюте Российской Федерации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</si>
  <si>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</si>
  <si>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</si>
  <si>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</si>
  <si>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Получение кредитов от кредитных организаций в валюте Российской Федерации</t>
  </si>
  <si>
    <t>000 01 02 00 00 00 0000 700</t>
  </si>
  <si>
    <t>Погашение кредитов от кредитных организаций в валюте Российской Федерации</t>
  </si>
  <si>
    <t>000 01 02 00 00 00 0000 800</t>
  </si>
  <si>
    <t>000 01 03 00 00 00 0000 700</t>
  </si>
  <si>
    <t>000 01 03 00 00 00 0000 800</t>
  </si>
  <si>
    <t>000 01 05 00 00 00 0000 600</t>
  </si>
  <si>
    <t>000 01 05 02 00 00 0000 600</t>
  </si>
  <si>
    <t>Источники внутреннего финансирования дефицита бюджета городского округа город Мегион на  плановый период 2014 и 2015 годов</t>
  </si>
  <si>
    <t>Утверждено решением Думы города Мегиона на 2015 год (тыс.руб)</t>
  </si>
  <si>
    <t>2015 год</t>
  </si>
  <si>
    <t>на 01.01.2016</t>
  </si>
  <si>
    <t>Приложение 19</t>
  </si>
  <si>
    <t>Приложение  21</t>
  </si>
  <si>
    <t>Приложение  23</t>
  </si>
  <si>
    <t>Погашение кредита в 2014, 2015 г.г.</t>
  </si>
  <si>
    <t>Общая сумма долга на 01.01.2014, на 01.01.2015</t>
  </si>
  <si>
    <t xml:space="preserve"> Верхний предел муниципального внутреннего долга</t>
  </si>
  <si>
    <t xml:space="preserve"> городского округа город Мегион</t>
  </si>
  <si>
    <t>на 01.01.2015 года и  на 01.01.2016 года</t>
  </si>
  <si>
    <t xml:space="preserve">Программа муниципальных внутренних заимствований </t>
  </si>
  <si>
    <t xml:space="preserve"> городского округа город Мегион на плановый период  2014-2015 годов</t>
  </si>
  <si>
    <t>от  30.11.2012 № 305</t>
  </si>
  <si>
    <t>Приложение 20</t>
  </si>
  <si>
    <t>Приложение 21</t>
  </si>
  <si>
    <t>от  30.11.2012 № 306</t>
  </si>
  <si>
    <t>от  30.11.2012 № 307</t>
  </si>
  <si>
    <t>от 30.11.2012  №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</si>
</sst>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164" fontId="5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/>
    <xf numFmtId="0" fontId="1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4" fontId="5" fillId="0" borderId="2" xfId="0" applyNumberFormat="1" applyFont="1" applyBorder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7" fillId="0" borderId="0" xfId="0" applyFont="1"/>
    <xf numFmtId="0" fontId="6" fillId="0" borderId="2" xfId="0" applyFont="1" applyFill="1" applyBorder="1" applyAlignment="1">
      <alignment horizontal="justify" vertic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left"/>
      <protection hidden="1"/>
    </xf>
    <xf numFmtId="0" fontId="8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activeCell="G15" sqref="G15"/>
    </sheetView>
  </sheetViews>
  <sheetFormatPr defaultRowHeight="15" x14ac:dyDescent="0.25"/>
  <cols>
    <col min="1" max="1" width="67" style="1" customWidth="1"/>
    <col min="2" max="2" width="29.7109375" style="1" customWidth="1"/>
    <col min="3" max="3" width="20.7109375" style="1" customWidth="1"/>
    <col min="4" max="4" width="15.42578125" style="1" hidden="1" customWidth="1"/>
    <col min="5" max="5" width="18.28515625" style="1" hidden="1" customWidth="1"/>
    <col min="6" max="6" width="19.7109375" style="1" customWidth="1"/>
    <col min="7" max="256" width="9.140625" style="1"/>
    <col min="257" max="257" width="67" style="1" customWidth="1"/>
    <col min="258" max="258" width="29.7109375" style="1" customWidth="1"/>
    <col min="259" max="259" width="20.7109375" style="1" customWidth="1"/>
    <col min="260" max="261" width="0" style="1" hidden="1" customWidth="1"/>
    <col min="262" max="512" width="9.140625" style="1"/>
    <col min="513" max="513" width="67" style="1" customWidth="1"/>
    <col min="514" max="514" width="29.7109375" style="1" customWidth="1"/>
    <col min="515" max="515" width="20.7109375" style="1" customWidth="1"/>
    <col min="516" max="517" width="0" style="1" hidden="1" customWidth="1"/>
    <col min="518" max="768" width="9.140625" style="1"/>
    <col min="769" max="769" width="67" style="1" customWidth="1"/>
    <col min="770" max="770" width="29.7109375" style="1" customWidth="1"/>
    <col min="771" max="771" width="20.7109375" style="1" customWidth="1"/>
    <col min="772" max="773" width="0" style="1" hidden="1" customWidth="1"/>
    <col min="774" max="1024" width="9.140625" style="1"/>
    <col min="1025" max="1025" width="67" style="1" customWidth="1"/>
    <col min="1026" max="1026" width="29.7109375" style="1" customWidth="1"/>
    <col min="1027" max="1027" width="20.7109375" style="1" customWidth="1"/>
    <col min="1028" max="1029" width="0" style="1" hidden="1" customWidth="1"/>
    <col min="1030" max="1280" width="9.140625" style="1"/>
    <col min="1281" max="1281" width="67" style="1" customWidth="1"/>
    <col min="1282" max="1282" width="29.7109375" style="1" customWidth="1"/>
    <col min="1283" max="1283" width="20.7109375" style="1" customWidth="1"/>
    <col min="1284" max="1285" width="0" style="1" hidden="1" customWidth="1"/>
    <col min="1286" max="1536" width="9.140625" style="1"/>
    <col min="1537" max="1537" width="67" style="1" customWidth="1"/>
    <col min="1538" max="1538" width="29.7109375" style="1" customWidth="1"/>
    <col min="1539" max="1539" width="20.7109375" style="1" customWidth="1"/>
    <col min="1540" max="1541" width="0" style="1" hidden="1" customWidth="1"/>
    <col min="1542" max="1792" width="9.140625" style="1"/>
    <col min="1793" max="1793" width="67" style="1" customWidth="1"/>
    <col min="1794" max="1794" width="29.7109375" style="1" customWidth="1"/>
    <col min="1795" max="1795" width="20.7109375" style="1" customWidth="1"/>
    <col min="1796" max="1797" width="0" style="1" hidden="1" customWidth="1"/>
    <col min="1798" max="2048" width="9.140625" style="1"/>
    <col min="2049" max="2049" width="67" style="1" customWidth="1"/>
    <col min="2050" max="2050" width="29.7109375" style="1" customWidth="1"/>
    <col min="2051" max="2051" width="20.7109375" style="1" customWidth="1"/>
    <col min="2052" max="2053" width="0" style="1" hidden="1" customWidth="1"/>
    <col min="2054" max="2304" width="9.140625" style="1"/>
    <col min="2305" max="2305" width="67" style="1" customWidth="1"/>
    <col min="2306" max="2306" width="29.7109375" style="1" customWidth="1"/>
    <col min="2307" max="2307" width="20.7109375" style="1" customWidth="1"/>
    <col min="2308" max="2309" width="0" style="1" hidden="1" customWidth="1"/>
    <col min="2310" max="2560" width="9.140625" style="1"/>
    <col min="2561" max="2561" width="67" style="1" customWidth="1"/>
    <col min="2562" max="2562" width="29.7109375" style="1" customWidth="1"/>
    <col min="2563" max="2563" width="20.7109375" style="1" customWidth="1"/>
    <col min="2564" max="2565" width="0" style="1" hidden="1" customWidth="1"/>
    <col min="2566" max="2816" width="9.140625" style="1"/>
    <col min="2817" max="2817" width="67" style="1" customWidth="1"/>
    <col min="2818" max="2818" width="29.7109375" style="1" customWidth="1"/>
    <col min="2819" max="2819" width="20.7109375" style="1" customWidth="1"/>
    <col min="2820" max="2821" width="0" style="1" hidden="1" customWidth="1"/>
    <col min="2822" max="3072" width="9.140625" style="1"/>
    <col min="3073" max="3073" width="67" style="1" customWidth="1"/>
    <col min="3074" max="3074" width="29.7109375" style="1" customWidth="1"/>
    <col min="3075" max="3075" width="20.7109375" style="1" customWidth="1"/>
    <col min="3076" max="3077" width="0" style="1" hidden="1" customWidth="1"/>
    <col min="3078" max="3328" width="9.140625" style="1"/>
    <col min="3329" max="3329" width="67" style="1" customWidth="1"/>
    <col min="3330" max="3330" width="29.7109375" style="1" customWidth="1"/>
    <col min="3331" max="3331" width="20.7109375" style="1" customWidth="1"/>
    <col min="3332" max="3333" width="0" style="1" hidden="1" customWidth="1"/>
    <col min="3334" max="3584" width="9.140625" style="1"/>
    <col min="3585" max="3585" width="67" style="1" customWidth="1"/>
    <col min="3586" max="3586" width="29.7109375" style="1" customWidth="1"/>
    <col min="3587" max="3587" width="20.7109375" style="1" customWidth="1"/>
    <col min="3588" max="3589" width="0" style="1" hidden="1" customWidth="1"/>
    <col min="3590" max="3840" width="9.140625" style="1"/>
    <col min="3841" max="3841" width="67" style="1" customWidth="1"/>
    <col min="3842" max="3842" width="29.7109375" style="1" customWidth="1"/>
    <col min="3843" max="3843" width="20.7109375" style="1" customWidth="1"/>
    <col min="3844" max="3845" width="0" style="1" hidden="1" customWidth="1"/>
    <col min="3846" max="4096" width="9.140625" style="1"/>
    <col min="4097" max="4097" width="67" style="1" customWidth="1"/>
    <col min="4098" max="4098" width="29.7109375" style="1" customWidth="1"/>
    <col min="4099" max="4099" width="20.7109375" style="1" customWidth="1"/>
    <col min="4100" max="4101" width="0" style="1" hidden="1" customWidth="1"/>
    <col min="4102" max="4352" width="9.140625" style="1"/>
    <col min="4353" max="4353" width="67" style="1" customWidth="1"/>
    <col min="4354" max="4354" width="29.7109375" style="1" customWidth="1"/>
    <col min="4355" max="4355" width="20.7109375" style="1" customWidth="1"/>
    <col min="4356" max="4357" width="0" style="1" hidden="1" customWidth="1"/>
    <col min="4358" max="4608" width="9.140625" style="1"/>
    <col min="4609" max="4609" width="67" style="1" customWidth="1"/>
    <col min="4610" max="4610" width="29.7109375" style="1" customWidth="1"/>
    <col min="4611" max="4611" width="20.7109375" style="1" customWidth="1"/>
    <col min="4612" max="4613" width="0" style="1" hidden="1" customWidth="1"/>
    <col min="4614" max="4864" width="9.140625" style="1"/>
    <col min="4865" max="4865" width="67" style="1" customWidth="1"/>
    <col min="4866" max="4866" width="29.7109375" style="1" customWidth="1"/>
    <col min="4867" max="4867" width="20.7109375" style="1" customWidth="1"/>
    <col min="4868" max="4869" width="0" style="1" hidden="1" customWidth="1"/>
    <col min="4870" max="5120" width="9.140625" style="1"/>
    <col min="5121" max="5121" width="67" style="1" customWidth="1"/>
    <col min="5122" max="5122" width="29.7109375" style="1" customWidth="1"/>
    <col min="5123" max="5123" width="20.7109375" style="1" customWidth="1"/>
    <col min="5124" max="5125" width="0" style="1" hidden="1" customWidth="1"/>
    <col min="5126" max="5376" width="9.140625" style="1"/>
    <col min="5377" max="5377" width="67" style="1" customWidth="1"/>
    <col min="5378" max="5378" width="29.7109375" style="1" customWidth="1"/>
    <col min="5379" max="5379" width="20.7109375" style="1" customWidth="1"/>
    <col min="5380" max="5381" width="0" style="1" hidden="1" customWidth="1"/>
    <col min="5382" max="5632" width="9.140625" style="1"/>
    <col min="5633" max="5633" width="67" style="1" customWidth="1"/>
    <col min="5634" max="5634" width="29.7109375" style="1" customWidth="1"/>
    <col min="5635" max="5635" width="20.7109375" style="1" customWidth="1"/>
    <col min="5636" max="5637" width="0" style="1" hidden="1" customWidth="1"/>
    <col min="5638" max="5888" width="9.140625" style="1"/>
    <col min="5889" max="5889" width="67" style="1" customWidth="1"/>
    <col min="5890" max="5890" width="29.7109375" style="1" customWidth="1"/>
    <col min="5891" max="5891" width="20.7109375" style="1" customWidth="1"/>
    <col min="5892" max="5893" width="0" style="1" hidden="1" customWidth="1"/>
    <col min="5894" max="6144" width="9.140625" style="1"/>
    <col min="6145" max="6145" width="67" style="1" customWidth="1"/>
    <col min="6146" max="6146" width="29.7109375" style="1" customWidth="1"/>
    <col min="6147" max="6147" width="20.7109375" style="1" customWidth="1"/>
    <col min="6148" max="6149" width="0" style="1" hidden="1" customWidth="1"/>
    <col min="6150" max="6400" width="9.140625" style="1"/>
    <col min="6401" max="6401" width="67" style="1" customWidth="1"/>
    <col min="6402" max="6402" width="29.7109375" style="1" customWidth="1"/>
    <col min="6403" max="6403" width="20.7109375" style="1" customWidth="1"/>
    <col min="6404" max="6405" width="0" style="1" hidden="1" customWidth="1"/>
    <col min="6406" max="6656" width="9.140625" style="1"/>
    <col min="6657" max="6657" width="67" style="1" customWidth="1"/>
    <col min="6658" max="6658" width="29.7109375" style="1" customWidth="1"/>
    <col min="6659" max="6659" width="20.7109375" style="1" customWidth="1"/>
    <col min="6660" max="6661" width="0" style="1" hidden="1" customWidth="1"/>
    <col min="6662" max="6912" width="9.140625" style="1"/>
    <col min="6913" max="6913" width="67" style="1" customWidth="1"/>
    <col min="6914" max="6914" width="29.7109375" style="1" customWidth="1"/>
    <col min="6915" max="6915" width="20.7109375" style="1" customWidth="1"/>
    <col min="6916" max="6917" width="0" style="1" hidden="1" customWidth="1"/>
    <col min="6918" max="7168" width="9.140625" style="1"/>
    <col min="7169" max="7169" width="67" style="1" customWidth="1"/>
    <col min="7170" max="7170" width="29.7109375" style="1" customWidth="1"/>
    <col min="7171" max="7171" width="20.7109375" style="1" customWidth="1"/>
    <col min="7172" max="7173" width="0" style="1" hidden="1" customWidth="1"/>
    <col min="7174" max="7424" width="9.140625" style="1"/>
    <col min="7425" max="7425" width="67" style="1" customWidth="1"/>
    <col min="7426" max="7426" width="29.7109375" style="1" customWidth="1"/>
    <col min="7427" max="7427" width="20.7109375" style="1" customWidth="1"/>
    <col min="7428" max="7429" width="0" style="1" hidden="1" customWidth="1"/>
    <col min="7430" max="7680" width="9.140625" style="1"/>
    <col min="7681" max="7681" width="67" style="1" customWidth="1"/>
    <col min="7682" max="7682" width="29.7109375" style="1" customWidth="1"/>
    <col min="7683" max="7683" width="20.7109375" style="1" customWidth="1"/>
    <col min="7684" max="7685" width="0" style="1" hidden="1" customWidth="1"/>
    <col min="7686" max="7936" width="9.140625" style="1"/>
    <col min="7937" max="7937" width="67" style="1" customWidth="1"/>
    <col min="7938" max="7938" width="29.7109375" style="1" customWidth="1"/>
    <col min="7939" max="7939" width="20.7109375" style="1" customWidth="1"/>
    <col min="7940" max="7941" width="0" style="1" hidden="1" customWidth="1"/>
    <col min="7942" max="8192" width="9.140625" style="1"/>
    <col min="8193" max="8193" width="67" style="1" customWidth="1"/>
    <col min="8194" max="8194" width="29.7109375" style="1" customWidth="1"/>
    <col min="8195" max="8195" width="20.7109375" style="1" customWidth="1"/>
    <col min="8196" max="8197" width="0" style="1" hidden="1" customWidth="1"/>
    <col min="8198" max="8448" width="9.140625" style="1"/>
    <col min="8449" max="8449" width="67" style="1" customWidth="1"/>
    <col min="8450" max="8450" width="29.7109375" style="1" customWidth="1"/>
    <col min="8451" max="8451" width="20.7109375" style="1" customWidth="1"/>
    <col min="8452" max="8453" width="0" style="1" hidden="1" customWidth="1"/>
    <col min="8454" max="8704" width="9.140625" style="1"/>
    <col min="8705" max="8705" width="67" style="1" customWidth="1"/>
    <col min="8706" max="8706" width="29.7109375" style="1" customWidth="1"/>
    <col min="8707" max="8707" width="20.7109375" style="1" customWidth="1"/>
    <col min="8708" max="8709" width="0" style="1" hidden="1" customWidth="1"/>
    <col min="8710" max="8960" width="9.140625" style="1"/>
    <col min="8961" max="8961" width="67" style="1" customWidth="1"/>
    <col min="8962" max="8962" width="29.7109375" style="1" customWidth="1"/>
    <col min="8963" max="8963" width="20.7109375" style="1" customWidth="1"/>
    <col min="8964" max="8965" width="0" style="1" hidden="1" customWidth="1"/>
    <col min="8966" max="9216" width="9.140625" style="1"/>
    <col min="9217" max="9217" width="67" style="1" customWidth="1"/>
    <col min="9218" max="9218" width="29.7109375" style="1" customWidth="1"/>
    <col min="9219" max="9219" width="20.7109375" style="1" customWidth="1"/>
    <col min="9220" max="9221" width="0" style="1" hidden="1" customWidth="1"/>
    <col min="9222" max="9472" width="9.140625" style="1"/>
    <col min="9473" max="9473" width="67" style="1" customWidth="1"/>
    <col min="9474" max="9474" width="29.7109375" style="1" customWidth="1"/>
    <col min="9475" max="9475" width="20.7109375" style="1" customWidth="1"/>
    <col min="9476" max="9477" width="0" style="1" hidden="1" customWidth="1"/>
    <col min="9478" max="9728" width="9.140625" style="1"/>
    <col min="9729" max="9729" width="67" style="1" customWidth="1"/>
    <col min="9730" max="9730" width="29.7109375" style="1" customWidth="1"/>
    <col min="9731" max="9731" width="20.7109375" style="1" customWidth="1"/>
    <col min="9732" max="9733" width="0" style="1" hidden="1" customWidth="1"/>
    <col min="9734" max="9984" width="9.140625" style="1"/>
    <col min="9985" max="9985" width="67" style="1" customWidth="1"/>
    <col min="9986" max="9986" width="29.7109375" style="1" customWidth="1"/>
    <col min="9987" max="9987" width="20.7109375" style="1" customWidth="1"/>
    <col min="9988" max="9989" width="0" style="1" hidden="1" customWidth="1"/>
    <col min="9990" max="10240" width="9.140625" style="1"/>
    <col min="10241" max="10241" width="67" style="1" customWidth="1"/>
    <col min="10242" max="10242" width="29.7109375" style="1" customWidth="1"/>
    <col min="10243" max="10243" width="20.7109375" style="1" customWidth="1"/>
    <col min="10244" max="10245" width="0" style="1" hidden="1" customWidth="1"/>
    <col min="10246" max="10496" width="9.140625" style="1"/>
    <col min="10497" max="10497" width="67" style="1" customWidth="1"/>
    <col min="10498" max="10498" width="29.7109375" style="1" customWidth="1"/>
    <col min="10499" max="10499" width="20.7109375" style="1" customWidth="1"/>
    <col min="10500" max="10501" width="0" style="1" hidden="1" customWidth="1"/>
    <col min="10502" max="10752" width="9.140625" style="1"/>
    <col min="10753" max="10753" width="67" style="1" customWidth="1"/>
    <col min="10754" max="10754" width="29.7109375" style="1" customWidth="1"/>
    <col min="10755" max="10755" width="20.7109375" style="1" customWidth="1"/>
    <col min="10756" max="10757" width="0" style="1" hidden="1" customWidth="1"/>
    <col min="10758" max="11008" width="9.140625" style="1"/>
    <col min="11009" max="11009" width="67" style="1" customWidth="1"/>
    <col min="11010" max="11010" width="29.7109375" style="1" customWidth="1"/>
    <col min="11011" max="11011" width="20.7109375" style="1" customWidth="1"/>
    <col min="11012" max="11013" width="0" style="1" hidden="1" customWidth="1"/>
    <col min="11014" max="11264" width="9.140625" style="1"/>
    <col min="11265" max="11265" width="67" style="1" customWidth="1"/>
    <col min="11266" max="11266" width="29.7109375" style="1" customWidth="1"/>
    <col min="11267" max="11267" width="20.7109375" style="1" customWidth="1"/>
    <col min="11268" max="11269" width="0" style="1" hidden="1" customWidth="1"/>
    <col min="11270" max="11520" width="9.140625" style="1"/>
    <col min="11521" max="11521" width="67" style="1" customWidth="1"/>
    <col min="11522" max="11522" width="29.7109375" style="1" customWidth="1"/>
    <col min="11523" max="11523" width="20.7109375" style="1" customWidth="1"/>
    <col min="11524" max="11525" width="0" style="1" hidden="1" customWidth="1"/>
    <col min="11526" max="11776" width="9.140625" style="1"/>
    <col min="11777" max="11777" width="67" style="1" customWidth="1"/>
    <col min="11778" max="11778" width="29.7109375" style="1" customWidth="1"/>
    <col min="11779" max="11779" width="20.7109375" style="1" customWidth="1"/>
    <col min="11780" max="11781" width="0" style="1" hidden="1" customWidth="1"/>
    <col min="11782" max="12032" width="9.140625" style="1"/>
    <col min="12033" max="12033" width="67" style="1" customWidth="1"/>
    <col min="12034" max="12034" width="29.7109375" style="1" customWidth="1"/>
    <col min="12035" max="12035" width="20.7109375" style="1" customWidth="1"/>
    <col min="12036" max="12037" width="0" style="1" hidden="1" customWidth="1"/>
    <col min="12038" max="12288" width="9.140625" style="1"/>
    <col min="12289" max="12289" width="67" style="1" customWidth="1"/>
    <col min="12290" max="12290" width="29.7109375" style="1" customWidth="1"/>
    <col min="12291" max="12291" width="20.7109375" style="1" customWidth="1"/>
    <col min="12292" max="12293" width="0" style="1" hidden="1" customWidth="1"/>
    <col min="12294" max="12544" width="9.140625" style="1"/>
    <col min="12545" max="12545" width="67" style="1" customWidth="1"/>
    <col min="12546" max="12546" width="29.7109375" style="1" customWidth="1"/>
    <col min="12547" max="12547" width="20.7109375" style="1" customWidth="1"/>
    <col min="12548" max="12549" width="0" style="1" hidden="1" customWidth="1"/>
    <col min="12550" max="12800" width="9.140625" style="1"/>
    <col min="12801" max="12801" width="67" style="1" customWidth="1"/>
    <col min="12802" max="12802" width="29.7109375" style="1" customWidth="1"/>
    <col min="12803" max="12803" width="20.7109375" style="1" customWidth="1"/>
    <col min="12804" max="12805" width="0" style="1" hidden="1" customWidth="1"/>
    <col min="12806" max="13056" width="9.140625" style="1"/>
    <col min="13057" max="13057" width="67" style="1" customWidth="1"/>
    <col min="13058" max="13058" width="29.7109375" style="1" customWidth="1"/>
    <col min="13059" max="13059" width="20.7109375" style="1" customWidth="1"/>
    <col min="13060" max="13061" width="0" style="1" hidden="1" customWidth="1"/>
    <col min="13062" max="13312" width="9.140625" style="1"/>
    <col min="13313" max="13313" width="67" style="1" customWidth="1"/>
    <col min="13314" max="13314" width="29.7109375" style="1" customWidth="1"/>
    <col min="13315" max="13315" width="20.7109375" style="1" customWidth="1"/>
    <col min="13316" max="13317" width="0" style="1" hidden="1" customWidth="1"/>
    <col min="13318" max="13568" width="9.140625" style="1"/>
    <col min="13569" max="13569" width="67" style="1" customWidth="1"/>
    <col min="13570" max="13570" width="29.7109375" style="1" customWidth="1"/>
    <col min="13571" max="13571" width="20.7109375" style="1" customWidth="1"/>
    <col min="13572" max="13573" width="0" style="1" hidden="1" customWidth="1"/>
    <col min="13574" max="13824" width="9.140625" style="1"/>
    <col min="13825" max="13825" width="67" style="1" customWidth="1"/>
    <col min="13826" max="13826" width="29.7109375" style="1" customWidth="1"/>
    <col min="13827" max="13827" width="20.7109375" style="1" customWidth="1"/>
    <col min="13828" max="13829" width="0" style="1" hidden="1" customWidth="1"/>
    <col min="13830" max="14080" width="9.140625" style="1"/>
    <col min="14081" max="14081" width="67" style="1" customWidth="1"/>
    <col min="14082" max="14082" width="29.7109375" style="1" customWidth="1"/>
    <col min="14083" max="14083" width="20.7109375" style="1" customWidth="1"/>
    <col min="14084" max="14085" width="0" style="1" hidden="1" customWidth="1"/>
    <col min="14086" max="14336" width="9.140625" style="1"/>
    <col min="14337" max="14337" width="67" style="1" customWidth="1"/>
    <col min="14338" max="14338" width="29.7109375" style="1" customWidth="1"/>
    <col min="14339" max="14339" width="20.7109375" style="1" customWidth="1"/>
    <col min="14340" max="14341" width="0" style="1" hidden="1" customWidth="1"/>
    <col min="14342" max="14592" width="9.140625" style="1"/>
    <col min="14593" max="14593" width="67" style="1" customWidth="1"/>
    <col min="14594" max="14594" width="29.7109375" style="1" customWidth="1"/>
    <col min="14595" max="14595" width="20.7109375" style="1" customWidth="1"/>
    <col min="14596" max="14597" width="0" style="1" hidden="1" customWidth="1"/>
    <col min="14598" max="14848" width="9.140625" style="1"/>
    <col min="14849" max="14849" width="67" style="1" customWidth="1"/>
    <col min="14850" max="14850" width="29.7109375" style="1" customWidth="1"/>
    <col min="14851" max="14851" width="20.7109375" style="1" customWidth="1"/>
    <col min="14852" max="14853" width="0" style="1" hidden="1" customWidth="1"/>
    <col min="14854" max="15104" width="9.140625" style="1"/>
    <col min="15105" max="15105" width="67" style="1" customWidth="1"/>
    <col min="15106" max="15106" width="29.7109375" style="1" customWidth="1"/>
    <col min="15107" max="15107" width="20.7109375" style="1" customWidth="1"/>
    <col min="15108" max="15109" width="0" style="1" hidden="1" customWidth="1"/>
    <col min="15110" max="15360" width="9.140625" style="1"/>
    <col min="15361" max="15361" width="67" style="1" customWidth="1"/>
    <col min="15362" max="15362" width="29.7109375" style="1" customWidth="1"/>
    <col min="15363" max="15363" width="20.7109375" style="1" customWidth="1"/>
    <col min="15364" max="15365" width="0" style="1" hidden="1" customWidth="1"/>
    <col min="15366" max="15616" width="9.140625" style="1"/>
    <col min="15617" max="15617" width="67" style="1" customWidth="1"/>
    <col min="15618" max="15618" width="29.7109375" style="1" customWidth="1"/>
    <col min="15619" max="15619" width="20.7109375" style="1" customWidth="1"/>
    <col min="15620" max="15621" width="0" style="1" hidden="1" customWidth="1"/>
    <col min="15622" max="15872" width="9.140625" style="1"/>
    <col min="15873" max="15873" width="67" style="1" customWidth="1"/>
    <col min="15874" max="15874" width="29.7109375" style="1" customWidth="1"/>
    <col min="15875" max="15875" width="20.7109375" style="1" customWidth="1"/>
    <col min="15876" max="15877" width="0" style="1" hidden="1" customWidth="1"/>
    <col min="15878" max="16128" width="9.140625" style="1"/>
    <col min="16129" max="16129" width="67" style="1" customWidth="1"/>
    <col min="16130" max="16130" width="29.7109375" style="1" customWidth="1"/>
    <col min="16131" max="16131" width="20.7109375" style="1" customWidth="1"/>
    <col min="16132" max="16133" width="0" style="1" hidden="1" customWidth="1"/>
    <col min="16134" max="16384" width="9.140625" style="1"/>
  </cols>
  <sheetData>
    <row r="1" spans="1:6" s="26" customFormat="1" ht="15.75" x14ac:dyDescent="0.25">
      <c r="C1" s="35"/>
      <c r="D1" s="35" t="s">
        <v>143</v>
      </c>
      <c r="E1" s="35" t="s">
        <v>144</v>
      </c>
      <c r="F1" s="35" t="s">
        <v>132</v>
      </c>
    </row>
    <row r="2" spans="1:6" s="26" customFormat="1" ht="15.75" x14ac:dyDescent="0.25">
      <c r="C2" s="35"/>
      <c r="D2" s="35" t="s">
        <v>0</v>
      </c>
      <c r="E2" s="35" t="s">
        <v>0</v>
      </c>
      <c r="F2" s="35" t="s">
        <v>0</v>
      </c>
    </row>
    <row r="3" spans="1:6" s="26" customFormat="1" ht="15.75" x14ac:dyDescent="0.25">
      <c r="C3" s="35"/>
      <c r="D3" s="35" t="s">
        <v>1</v>
      </c>
      <c r="E3" s="35" t="s">
        <v>1</v>
      </c>
      <c r="F3" s="35" t="s">
        <v>1</v>
      </c>
    </row>
    <row r="4" spans="1:6" s="26" customFormat="1" ht="15.75" x14ac:dyDescent="0.25">
      <c r="C4" s="35"/>
      <c r="D4" s="35" t="s">
        <v>145</v>
      </c>
      <c r="E4" s="35" t="s">
        <v>146</v>
      </c>
      <c r="F4" s="35" t="s">
        <v>142</v>
      </c>
    </row>
    <row r="6" spans="1:6" ht="15" customHeight="1" x14ac:dyDescent="0.25">
      <c r="A6" s="37" t="s">
        <v>128</v>
      </c>
      <c r="B6" s="37"/>
      <c r="C6" s="37"/>
      <c r="D6" s="37"/>
      <c r="E6" s="37"/>
      <c r="F6" s="37"/>
    </row>
    <row r="7" spans="1:6" x14ac:dyDescent="0.25">
      <c r="A7" s="38"/>
      <c r="B7" s="38"/>
      <c r="C7" s="38"/>
      <c r="D7" s="38"/>
      <c r="E7" s="38"/>
      <c r="F7" s="38"/>
    </row>
    <row r="8" spans="1:6" x14ac:dyDescent="0.25">
      <c r="A8" s="40" t="s">
        <v>2</v>
      </c>
      <c r="B8" s="41" t="s">
        <v>3</v>
      </c>
      <c r="C8" s="39" t="s">
        <v>99</v>
      </c>
      <c r="D8" s="42" t="s">
        <v>4</v>
      </c>
      <c r="E8" s="39" t="s">
        <v>5</v>
      </c>
      <c r="F8" s="39" t="s">
        <v>129</v>
      </c>
    </row>
    <row r="9" spans="1:6" ht="46.5" customHeight="1" x14ac:dyDescent="0.25">
      <c r="A9" s="40"/>
      <c r="B9" s="41"/>
      <c r="C9" s="39"/>
      <c r="D9" s="43"/>
      <c r="E9" s="39"/>
      <c r="F9" s="39"/>
    </row>
    <row r="10" spans="1:6" s="6" customFormat="1" ht="13.9" x14ac:dyDescent="0.25">
      <c r="A10" s="2">
        <v>1</v>
      </c>
      <c r="B10" s="3">
        <v>2</v>
      </c>
      <c r="C10" s="4" t="s">
        <v>6</v>
      </c>
      <c r="D10" s="5">
        <v>5</v>
      </c>
      <c r="E10" s="5">
        <v>6</v>
      </c>
      <c r="F10" s="4" t="s">
        <v>6</v>
      </c>
    </row>
    <row r="11" spans="1:6" ht="28.5" customHeight="1" x14ac:dyDescent="0.25">
      <c r="A11" s="7" t="s">
        <v>7</v>
      </c>
      <c r="B11" s="8" t="s">
        <v>8</v>
      </c>
      <c r="C11" s="9">
        <f>SUM(C12+C17+C22)</f>
        <v>48094.5</v>
      </c>
      <c r="D11" s="10">
        <f>SUM(D17+D22+D27)</f>
        <v>0</v>
      </c>
      <c r="E11" s="11" t="e">
        <f>SUM(#REF!+D11)</f>
        <v>#REF!</v>
      </c>
      <c r="F11" s="9">
        <f>SUM(F12+F17+F22)</f>
        <v>43948.9</v>
      </c>
    </row>
    <row r="12" spans="1:6" ht="29.25" customHeight="1" x14ac:dyDescent="0.25">
      <c r="A12" s="7" t="s">
        <v>9</v>
      </c>
      <c r="B12" s="8" t="s">
        <v>10</v>
      </c>
      <c r="C12" s="9">
        <f>SUM(C13+C15)</f>
        <v>0</v>
      </c>
      <c r="D12" s="9">
        <f t="shared" ref="D12:F12" si="0">SUM(D13+D15)</f>
        <v>0</v>
      </c>
      <c r="E12" s="9" t="e">
        <f t="shared" si="0"/>
        <v>#REF!</v>
      </c>
      <c r="F12" s="9">
        <f t="shared" si="0"/>
        <v>0</v>
      </c>
    </row>
    <row r="13" spans="1:6" ht="45.75" customHeight="1" x14ac:dyDescent="0.25">
      <c r="A13" s="12" t="s">
        <v>117</v>
      </c>
      <c r="B13" s="13" t="s">
        <v>115</v>
      </c>
      <c r="C13" s="14">
        <f>SUM(C14)</f>
        <v>0</v>
      </c>
      <c r="D13" s="14">
        <f t="shared" ref="D13:F13" si="1">SUM(D14)</f>
        <v>0</v>
      </c>
      <c r="E13" s="14" t="e">
        <f t="shared" si="1"/>
        <v>#REF!</v>
      </c>
      <c r="F13" s="14">
        <f t="shared" si="1"/>
        <v>0</v>
      </c>
    </row>
    <row r="14" spans="1:6" ht="45.75" customHeight="1" x14ac:dyDescent="0.25">
      <c r="A14" s="12" t="s">
        <v>116</v>
      </c>
      <c r="B14" s="13" t="s">
        <v>11</v>
      </c>
      <c r="C14" s="14">
        <f>C16</f>
        <v>0</v>
      </c>
      <c r="D14" s="10">
        <f>SUM(D16)</f>
        <v>0</v>
      </c>
      <c r="E14" s="11" t="e">
        <f>SUM(#REF!+D14)</f>
        <v>#REF!</v>
      </c>
      <c r="F14" s="14">
        <f>F16</f>
        <v>0</v>
      </c>
    </row>
    <row r="15" spans="1:6" ht="46.5" customHeight="1" x14ac:dyDescent="0.25">
      <c r="A15" s="12" t="s">
        <v>118</v>
      </c>
      <c r="B15" s="13" t="s">
        <v>119</v>
      </c>
      <c r="C15" s="14">
        <f>SUM(C16)</f>
        <v>0</v>
      </c>
      <c r="D15" s="14">
        <f t="shared" ref="D15:F15" si="2">SUM(D16)</f>
        <v>0</v>
      </c>
      <c r="E15" s="14" t="e">
        <f t="shared" si="2"/>
        <v>#REF!</v>
      </c>
      <c r="F15" s="14">
        <f t="shared" si="2"/>
        <v>0</v>
      </c>
    </row>
    <row r="16" spans="1:6" ht="44.25" customHeight="1" x14ac:dyDescent="0.25">
      <c r="A16" s="12" t="s">
        <v>12</v>
      </c>
      <c r="B16" s="13" t="s">
        <v>13</v>
      </c>
      <c r="C16" s="14">
        <v>0</v>
      </c>
      <c r="D16" s="10"/>
      <c r="E16" s="11" t="e">
        <f>SUM(#REF!+D16)</f>
        <v>#REF!</v>
      </c>
      <c r="F16" s="14">
        <v>0</v>
      </c>
    </row>
    <row r="17" spans="1:6" ht="29.25" customHeight="1" x14ac:dyDescent="0.25">
      <c r="A17" s="7" t="s">
        <v>14</v>
      </c>
      <c r="B17" s="8" t="s">
        <v>15</v>
      </c>
      <c r="C17" s="9">
        <f>SUM(C18+C20)</f>
        <v>48000</v>
      </c>
      <c r="D17" s="9">
        <f t="shared" ref="D17:F17" si="3">SUM(D18+D20)</f>
        <v>0</v>
      </c>
      <c r="E17" s="9" t="e">
        <f t="shared" si="3"/>
        <v>#REF!</v>
      </c>
      <c r="F17" s="9">
        <f t="shared" si="3"/>
        <v>22000</v>
      </c>
    </row>
    <row r="18" spans="1:6" ht="29.25" customHeight="1" x14ac:dyDescent="0.25">
      <c r="A18" s="12" t="s">
        <v>120</v>
      </c>
      <c r="B18" s="13" t="s">
        <v>121</v>
      </c>
      <c r="C18" s="14">
        <f>SUM(C19)</f>
        <v>68000</v>
      </c>
      <c r="D18" s="14">
        <f t="shared" ref="D18:F18" si="4">SUM(D19)</f>
        <v>0</v>
      </c>
      <c r="E18" s="14" t="e">
        <f t="shared" si="4"/>
        <v>#REF!</v>
      </c>
      <c r="F18" s="14">
        <f t="shared" si="4"/>
        <v>70000</v>
      </c>
    </row>
    <row r="19" spans="1:6" ht="29.25" customHeight="1" x14ac:dyDescent="0.25">
      <c r="A19" s="12" t="s">
        <v>16</v>
      </c>
      <c r="B19" s="13" t="s">
        <v>104</v>
      </c>
      <c r="C19" s="14">
        <v>68000</v>
      </c>
      <c r="D19" s="10"/>
      <c r="E19" s="11" t="e">
        <f>SUM(#REF!+D19)</f>
        <v>#REF!</v>
      </c>
      <c r="F19" s="14">
        <v>70000</v>
      </c>
    </row>
    <row r="20" spans="1:6" ht="29.25" customHeight="1" x14ac:dyDescent="0.25">
      <c r="A20" s="12" t="s">
        <v>122</v>
      </c>
      <c r="B20" s="13" t="s">
        <v>123</v>
      </c>
      <c r="C20" s="14">
        <f>SUM(C21)</f>
        <v>-20000</v>
      </c>
      <c r="D20" s="14">
        <f t="shared" ref="D20:F20" si="5">SUM(D21)</f>
        <v>0</v>
      </c>
      <c r="E20" s="14" t="e">
        <f t="shared" si="5"/>
        <v>#REF!</v>
      </c>
      <c r="F20" s="14">
        <f t="shared" si="5"/>
        <v>-48000</v>
      </c>
    </row>
    <row r="21" spans="1:6" ht="29.25" customHeight="1" x14ac:dyDescent="0.25">
      <c r="A21" s="12" t="s">
        <v>17</v>
      </c>
      <c r="B21" s="13" t="s">
        <v>105</v>
      </c>
      <c r="C21" s="14">
        <v>-20000</v>
      </c>
      <c r="D21" s="10"/>
      <c r="E21" s="11" t="e">
        <f>SUM(#REF!+D21)</f>
        <v>#REF!</v>
      </c>
      <c r="F21" s="14">
        <v>-48000</v>
      </c>
    </row>
    <row r="22" spans="1:6" s="19" customFormat="1" ht="29.25" customHeight="1" x14ac:dyDescent="0.25">
      <c r="A22" s="15" t="s">
        <v>18</v>
      </c>
      <c r="B22" s="16" t="s">
        <v>19</v>
      </c>
      <c r="C22" s="17">
        <f>C23+C25</f>
        <v>94.5</v>
      </c>
      <c r="D22" s="18">
        <f>SUM(D23+D25)</f>
        <v>0</v>
      </c>
      <c r="E22" s="11" t="e">
        <f>SUM(#REF!+D22)</f>
        <v>#REF!</v>
      </c>
      <c r="F22" s="17">
        <f>F23+F25</f>
        <v>21948.9</v>
      </c>
    </row>
    <row r="23" spans="1:6" s="19" customFormat="1" ht="29.25" customHeight="1" x14ac:dyDescent="0.25">
      <c r="A23" s="20" t="s">
        <v>20</v>
      </c>
      <c r="B23" s="21" t="s">
        <v>124</v>
      </c>
      <c r="C23" s="22">
        <f>SUM(C24)</f>
        <v>31934.5</v>
      </c>
      <c r="D23" s="23">
        <f>D24</f>
        <v>0</v>
      </c>
      <c r="E23" s="11" t="e">
        <f>SUM(#REF!+D23)</f>
        <v>#REF!</v>
      </c>
      <c r="F23" s="22">
        <f>F24</f>
        <v>22043.4</v>
      </c>
    </row>
    <row r="24" spans="1:6" s="19" customFormat="1" ht="37.5" customHeight="1" x14ac:dyDescent="0.25">
      <c r="A24" s="20" t="s">
        <v>21</v>
      </c>
      <c r="B24" s="21" t="s">
        <v>106</v>
      </c>
      <c r="C24" s="22">
        <v>31934.5</v>
      </c>
      <c r="D24" s="24"/>
      <c r="E24" s="11" t="e">
        <f>SUM(#REF!+D24)</f>
        <v>#REF!</v>
      </c>
      <c r="F24" s="22">
        <v>22043.4</v>
      </c>
    </row>
    <row r="25" spans="1:6" s="19" customFormat="1" ht="42.75" customHeight="1" x14ac:dyDescent="0.25">
      <c r="A25" s="20" t="s">
        <v>22</v>
      </c>
      <c r="B25" s="21" t="s">
        <v>125</v>
      </c>
      <c r="C25" s="22">
        <f>SUM(C26)</f>
        <v>-31840</v>
      </c>
      <c r="D25" s="24"/>
      <c r="E25" s="11" t="e">
        <f>SUM(#REF!+D25)</f>
        <v>#REF!</v>
      </c>
      <c r="F25" s="22">
        <f>SUM(F26)</f>
        <v>-94.5</v>
      </c>
    </row>
    <row r="26" spans="1:6" s="19" customFormat="1" ht="29.25" customHeight="1" x14ac:dyDescent="0.25">
      <c r="A26" s="20" t="s">
        <v>23</v>
      </c>
      <c r="B26" s="21" t="s">
        <v>107</v>
      </c>
      <c r="C26" s="22">
        <v>-31840</v>
      </c>
      <c r="D26" s="24"/>
      <c r="E26" s="11" t="e">
        <f>SUM(#REF!+D26)</f>
        <v>#REF!</v>
      </c>
      <c r="F26" s="22">
        <v>-94.5</v>
      </c>
    </row>
    <row r="27" spans="1:6" s="19" customFormat="1" ht="29.25" hidden="1" customHeight="1" x14ac:dyDescent="0.25">
      <c r="A27" s="15" t="s">
        <v>24</v>
      </c>
      <c r="B27" s="16" t="s">
        <v>25</v>
      </c>
      <c r="C27" s="17">
        <f>C28+C31+C34</f>
        <v>0</v>
      </c>
      <c r="D27" s="24"/>
      <c r="E27" s="11" t="e">
        <f>SUM(#REF!+D27)</f>
        <v>#REF!</v>
      </c>
      <c r="F27" s="17">
        <f>F28+F31+F34</f>
        <v>0</v>
      </c>
    </row>
    <row r="28" spans="1:6" s="19" customFormat="1" ht="29.25" hidden="1" customHeight="1" x14ac:dyDescent="0.25">
      <c r="A28" s="20" t="s">
        <v>26</v>
      </c>
      <c r="B28" s="21" t="s">
        <v>27</v>
      </c>
      <c r="C28" s="22">
        <f>C29</f>
        <v>0</v>
      </c>
      <c r="D28" s="24"/>
      <c r="E28" s="11" t="e">
        <f>SUM(#REF!+D28)</f>
        <v>#REF!</v>
      </c>
      <c r="F28" s="22">
        <f>F29</f>
        <v>0</v>
      </c>
    </row>
    <row r="29" spans="1:6" s="19" customFormat="1" ht="29.25" hidden="1" customHeight="1" x14ac:dyDescent="0.25">
      <c r="A29" s="20" t="s">
        <v>28</v>
      </c>
      <c r="B29" s="21" t="s">
        <v>29</v>
      </c>
      <c r="C29" s="22">
        <f>C30</f>
        <v>0</v>
      </c>
      <c r="D29" s="24"/>
      <c r="E29" s="11" t="e">
        <f>SUM(#REF!+D29)</f>
        <v>#REF!</v>
      </c>
      <c r="F29" s="22">
        <f>F30</f>
        <v>0</v>
      </c>
    </row>
    <row r="30" spans="1:6" s="19" customFormat="1" ht="29.25" hidden="1" customHeight="1" x14ac:dyDescent="0.25">
      <c r="A30" s="20" t="s">
        <v>30</v>
      </c>
      <c r="B30" s="21" t="s">
        <v>31</v>
      </c>
      <c r="C30" s="22">
        <v>0</v>
      </c>
      <c r="D30" s="24"/>
      <c r="E30" s="11" t="e">
        <f>SUM(#REF!+D30)</f>
        <v>#REF!</v>
      </c>
      <c r="F30" s="22">
        <v>0</v>
      </c>
    </row>
    <row r="31" spans="1:6" s="19" customFormat="1" ht="29.25" hidden="1" customHeight="1" x14ac:dyDescent="0.25">
      <c r="A31" s="20" t="s">
        <v>32</v>
      </c>
      <c r="B31" s="21" t="s">
        <v>33</v>
      </c>
      <c r="C31" s="22">
        <f>C32</f>
        <v>0</v>
      </c>
      <c r="D31" s="24"/>
      <c r="E31" s="11" t="e">
        <f>SUM(#REF!+D31)</f>
        <v>#REF!</v>
      </c>
      <c r="F31" s="22">
        <f>F32</f>
        <v>0</v>
      </c>
    </row>
    <row r="32" spans="1:6" s="19" customFormat="1" ht="29.25" hidden="1" customHeight="1" x14ac:dyDescent="0.25">
      <c r="A32" s="20" t="s">
        <v>34</v>
      </c>
      <c r="B32" s="21" t="s">
        <v>35</v>
      </c>
      <c r="C32" s="22">
        <f>C33</f>
        <v>0</v>
      </c>
      <c r="D32" s="24"/>
      <c r="E32" s="11" t="e">
        <f>SUM(#REF!+D32)</f>
        <v>#REF!</v>
      </c>
      <c r="F32" s="22">
        <f>F33</f>
        <v>0</v>
      </c>
    </row>
    <row r="33" spans="1:6" s="19" customFormat="1" ht="29.25" hidden="1" customHeight="1" x14ac:dyDescent="0.25">
      <c r="A33" s="20" t="s">
        <v>36</v>
      </c>
      <c r="B33" s="21" t="s">
        <v>37</v>
      </c>
      <c r="C33" s="22">
        <v>0</v>
      </c>
      <c r="D33" s="24"/>
      <c r="E33" s="11" t="e">
        <f>SUM(#REF!+D33)</f>
        <v>#REF!</v>
      </c>
      <c r="F33" s="22">
        <v>0</v>
      </c>
    </row>
    <row r="34" spans="1:6" s="19" customFormat="1" ht="29.25" hidden="1" customHeight="1" x14ac:dyDescent="0.25">
      <c r="A34" s="20" t="s">
        <v>38</v>
      </c>
      <c r="B34" s="21" t="s">
        <v>39</v>
      </c>
      <c r="C34" s="22">
        <f>C35+C40</f>
        <v>0</v>
      </c>
      <c r="D34" s="24"/>
      <c r="E34" s="11" t="e">
        <f>SUM(#REF!+D34)</f>
        <v>#REF!</v>
      </c>
      <c r="F34" s="22">
        <f>F35+F40</f>
        <v>0</v>
      </c>
    </row>
    <row r="35" spans="1:6" s="19" customFormat="1" ht="29.25" hidden="1" customHeight="1" x14ac:dyDescent="0.25">
      <c r="A35" s="20" t="s">
        <v>40</v>
      </c>
      <c r="B35" s="21" t="s">
        <v>41</v>
      </c>
      <c r="C35" s="22">
        <f>C36+C38</f>
        <v>0</v>
      </c>
      <c r="D35" s="24"/>
      <c r="E35" s="11" t="e">
        <f>SUM(#REF!+D35)</f>
        <v>#REF!</v>
      </c>
      <c r="F35" s="22">
        <f>F36+F38</f>
        <v>0</v>
      </c>
    </row>
    <row r="36" spans="1:6" s="19" customFormat="1" ht="29.25" hidden="1" customHeight="1" x14ac:dyDescent="0.25">
      <c r="A36" s="20" t="s">
        <v>42</v>
      </c>
      <c r="B36" s="21" t="s">
        <v>43</v>
      </c>
      <c r="C36" s="22">
        <f>C37</f>
        <v>0</v>
      </c>
      <c r="D36" s="24"/>
      <c r="E36" s="11" t="e">
        <f>SUM(#REF!+D36)</f>
        <v>#REF!</v>
      </c>
      <c r="F36" s="22">
        <f>F37</f>
        <v>0</v>
      </c>
    </row>
    <row r="37" spans="1:6" s="19" customFormat="1" ht="29.25" hidden="1" customHeight="1" x14ac:dyDescent="0.25">
      <c r="A37" s="20" t="s">
        <v>44</v>
      </c>
      <c r="B37" s="21" t="s">
        <v>45</v>
      </c>
      <c r="C37" s="22">
        <v>0</v>
      </c>
      <c r="D37" s="24"/>
      <c r="E37" s="11" t="e">
        <f>SUM(#REF!+D37)</f>
        <v>#REF!</v>
      </c>
      <c r="F37" s="22">
        <v>0</v>
      </c>
    </row>
    <row r="38" spans="1:6" s="19" customFormat="1" ht="29.25" hidden="1" customHeight="1" x14ac:dyDescent="0.25">
      <c r="A38" s="20" t="s">
        <v>46</v>
      </c>
      <c r="B38" s="21" t="s">
        <v>47</v>
      </c>
      <c r="C38" s="22">
        <f>C39</f>
        <v>0</v>
      </c>
      <c r="D38" s="24"/>
      <c r="E38" s="11" t="e">
        <f>SUM(#REF!+D38)</f>
        <v>#REF!</v>
      </c>
      <c r="F38" s="22">
        <f>F39</f>
        <v>0</v>
      </c>
    </row>
    <row r="39" spans="1:6" s="19" customFormat="1" ht="29.25" hidden="1" customHeight="1" x14ac:dyDescent="0.25">
      <c r="A39" s="20" t="s">
        <v>48</v>
      </c>
      <c r="B39" s="21" t="s">
        <v>49</v>
      </c>
      <c r="C39" s="22">
        <v>0</v>
      </c>
      <c r="D39" s="24"/>
      <c r="E39" s="11" t="e">
        <f>SUM(#REF!+D39)</f>
        <v>#REF!</v>
      </c>
      <c r="F39" s="22">
        <v>0</v>
      </c>
    </row>
    <row r="40" spans="1:6" s="19" customFormat="1" ht="29.25" hidden="1" customHeight="1" x14ac:dyDescent="0.25">
      <c r="A40" s="20" t="s">
        <v>50</v>
      </c>
      <c r="B40" s="21" t="s">
        <v>51</v>
      </c>
      <c r="C40" s="22">
        <f>C41</f>
        <v>0</v>
      </c>
      <c r="D40" s="24"/>
      <c r="E40" s="11" t="e">
        <f>SUM(#REF!+D40)</f>
        <v>#REF!</v>
      </c>
      <c r="F40" s="22">
        <f>F41</f>
        <v>0</v>
      </c>
    </row>
    <row r="41" spans="1:6" s="19" customFormat="1" ht="29.25" hidden="1" customHeight="1" x14ac:dyDescent="0.25">
      <c r="A41" s="20" t="s">
        <v>52</v>
      </c>
      <c r="B41" s="21" t="s">
        <v>53</v>
      </c>
      <c r="C41" s="22">
        <f>C42</f>
        <v>0</v>
      </c>
      <c r="D41" s="24"/>
      <c r="E41" s="11" t="e">
        <f>SUM(#REF!+D41)</f>
        <v>#REF!</v>
      </c>
      <c r="F41" s="22">
        <f>F42</f>
        <v>0</v>
      </c>
    </row>
    <row r="42" spans="1:6" s="19" customFormat="1" ht="29.25" hidden="1" customHeight="1" x14ac:dyDescent="0.25">
      <c r="A42" s="20" t="s">
        <v>54</v>
      </c>
      <c r="B42" s="21" t="s">
        <v>55</v>
      </c>
      <c r="C42" s="22">
        <v>0</v>
      </c>
      <c r="D42" s="24"/>
      <c r="E42" s="11" t="e">
        <f>SUM(#REF!+D42)</f>
        <v>#REF!</v>
      </c>
      <c r="F42" s="22">
        <v>0</v>
      </c>
    </row>
    <row r="43" spans="1:6" s="19" customFormat="1" ht="29.25" hidden="1" customHeight="1" x14ac:dyDescent="0.25">
      <c r="A43" s="20" t="s">
        <v>56</v>
      </c>
      <c r="B43" s="21" t="s">
        <v>57</v>
      </c>
      <c r="C43" s="22">
        <v>0</v>
      </c>
      <c r="D43" s="24"/>
      <c r="E43" s="11" t="e">
        <f>SUM(#REF!+D43)</f>
        <v>#REF!</v>
      </c>
      <c r="F43" s="22">
        <v>0</v>
      </c>
    </row>
    <row r="44" spans="1:6" s="19" customFormat="1" ht="29.25" hidden="1" customHeight="1" x14ac:dyDescent="0.25">
      <c r="A44" s="20" t="s">
        <v>58</v>
      </c>
      <c r="B44" s="21" t="s">
        <v>59</v>
      </c>
      <c r="C44" s="22">
        <v>0</v>
      </c>
      <c r="D44" s="24"/>
      <c r="E44" s="11" t="e">
        <f>SUM(#REF!+D44)</f>
        <v>#REF!</v>
      </c>
      <c r="F44" s="22">
        <v>0</v>
      </c>
    </row>
    <row r="45" spans="1:6" s="19" customFormat="1" ht="29.25" hidden="1" customHeight="1" x14ac:dyDescent="0.25">
      <c r="A45" s="20" t="s">
        <v>60</v>
      </c>
      <c r="B45" s="21" t="s">
        <v>61</v>
      </c>
      <c r="C45" s="22">
        <v>0</v>
      </c>
      <c r="D45" s="24"/>
      <c r="E45" s="11" t="e">
        <f>SUM(#REF!+D45)</f>
        <v>#REF!</v>
      </c>
      <c r="F45" s="22">
        <v>0</v>
      </c>
    </row>
    <row r="46" spans="1:6" s="19" customFormat="1" ht="29.25" customHeight="1" x14ac:dyDescent="0.25">
      <c r="A46" s="15" t="s">
        <v>62</v>
      </c>
      <c r="B46" s="16" t="s">
        <v>63</v>
      </c>
      <c r="C46" s="17">
        <f>SUM(C47+C54)</f>
        <v>0</v>
      </c>
      <c r="D46" s="24" t="e">
        <f>SUM(D47+D54)</f>
        <v>#REF!</v>
      </c>
      <c r="E46" s="11" t="e">
        <f>SUM(#REF!+D46)</f>
        <v>#REF!</v>
      </c>
      <c r="F46" s="17">
        <f>SUM(F47+F54)</f>
        <v>0</v>
      </c>
    </row>
    <row r="47" spans="1:6" s="19" customFormat="1" ht="29.25" customHeight="1" x14ac:dyDescent="0.25">
      <c r="A47" s="20" t="s">
        <v>64</v>
      </c>
      <c r="B47" s="21" t="s">
        <v>65</v>
      </c>
      <c r="C47" s="22">
        <f>C51+C48</f>
        <v>-3064732.1</v>
      </c>
      <c r="D47" s="23" t="e">
        <f>D51+D48</f>
        <v>#REF!</v>
      </c>
      <c r="E47" s="11" t="e">
        <f>SUM(#REF!+D47)</f>
        <v>#REF!</v>
      </c>
      <c r="F47" s="22">
        <f>F51+F48</f>
        <v>-3065331</v>
      </c>
    </row>
    <row r="48" spans="1:6" s="19" customFormat="1" ht="29.25" customHeight="1" x14ac:dyDescent="0.25">
      <c r="A48" s="20" t="s">
        <v>66</v>
      </c>
      <c r="B48" s="21" t="s">
        <v>67</v>
      </c>
      <c r="C48" s="22">
        <f>C49</f>
        <v>0</v>
      </c>
      <c r="D48" s="24" t="e">
        <f>SUM(D49)</f>
        <v>#REF!</v>
      </c>
      <c r="E48" s="11" t="e">
        <f>SUM(#REF!+D48)</f>
        <v>#REF!</v>
      </c>
      <c r="F48" s="22">
        <f>F49</f>
        <v>0</v>
      </c>
    </row>
    <row r="49" spans="1:6" s="19" customFormat="1" ht="29.25" customHeight="1" x14ac:dyDescent="0.25">
      <c r="A49" s="20" t="s">
        <v>68</v>
      </c>
      <c r="B49" s="21" t="s">
        <v>69</v>
      </c>
      <c r="C49" s="22">
        <f>C50</f>
        <v>0</v>
      </c>
      <c r="D49" s="24" t="e">
        <f>SUM(D50)</f>
        <v>#REF!</v>
      </c>
      <c r="E49" s="11" t="e">
        <f>SUM(#REF!+D49)</f>
        <v>#REF!</v>
      </c>
      <c r="F49" s="22">
        <f>F50</f>
        <v>0</v>
      </c>
    </row>
    <row r="50" spans="1:6" s="19" customFormat="1" ht="29.25" customHeight="1" x14ac:dyDescent="0.25">
      <c r="A50" s="20" t="s">
        <v>70</v>
      </c>
      <c r="B50" s="21" t="s">
        <v>71</v>
      </c>
      <c r="C50" s="22">
        <v>0</v>
      </c>
      <c r="D50" s="24" t="e">
        <f>SUM(#REF!+#REF!)</f>
        <v>#REF!</v>
      </c>
      <c r="E50" s="11" t="e">
        <f>SUM(#REF!+D50)</f>
        <v>#REF!</v>
      </c>
      <c r="F50" s="22">
        <v>0</v>
      </c>
    </row>
    <row r="51" spans="1:6" s="19" customFormat="1" ht="29.25" customHeight="1" x14ac:dyDescent="0.25">
      <c r="A51" s="20" t="s">
        <v>72</v>
      </c>
      <c r="B51" s="21" t="s">
        <v>108</v>
      </c>
      <c r="C51" s="22">
        <f>C52</f>
        <v>-3064732.1</v>
      </c>
      <c r="D51" s="24">
        <f>SUM(D52)</f>
        <v>2207.1</v>
      </c>
      <c r="E51" s="11" t="e">
        <f>SUM(#REF!+D51)</f>
        <v>#REF!</v>
      </c>
      <c r="F51" s="22">
        <f>F52</f>
        <v>-3065331</v>
      </c>
    </row>
    <row r="52" spans="1:6" s="19" customFormat="1" ht="29.25" customHeight="1" x14ac:dyDescent="0.25">
      <c r="A52" s="20" t="s">
        <v>73</v>
      </c>
      <c r="B52" s="21" t="s">
        <v>109</v>
      </c>
      <c r="C52" s="22">
        <f>C53</f>
        <v>-3064732.1</v>
      </c>
      <c r="D52" s="24">
        <f>SUM(D53)</f>
        <v>2207.1</v>
      </c>
      <c r="E52" s="11" t="e">
        <f>SUM(#REF!+D52)</f>
        <v>#REF!</v>
      </c>
      <c r="F52" s="22">
        <f>F53</f>
        <v>-3065331</v>
      </c>
    </row>
    <row r="53" spans="1:6" s="19" customFormat="1" ht="29.25" customHeight="1" x14ac:dyDescent="0.25">
      <c r="A53" s="20" t="s">
        <v>74</v>
      </c>
      <c r="B53" s="21" t="s">
        <v>110</v>
      </c>
      <c r="C53" s="22">
        <v>-3064732.1</v>
      </c>
      <c r="D53" s="24">
        <v>2207.1</v>
      </c>
      <c r="E53" s="11" t="e">
        <f>SUM(#REF!+D53)</f>
        <v>#REF!</v>
      </c>
      <c r="F53" s="22">
        <v>-3065331</v>
      </c>
    </row>
    <row r="54" spans="1:6" s="19" customFormat="1" ht="29.25" customHeight="1" x14ac:dyDescent="0.25">
      <c r="A54" s="20" t="s">
        <v>75</v>
      </c>
      <c r="B54" s="21" t="s">
        <v>126</v>
      </c>
      <c r="C54" s="22">
        <f>C55+C58</f>
        <v>3064732.1</v>
      </c>
      <c r="D54" s="24">
        <f>SUM(D55+D58)</f>
        <v>-2207.1</v>
      </c>
      <c r="E54" s="11" t="e">
        <f>SUM(#REF!+D54)</f>
        <v>#REF!</v>
      </c>
      <c r="F54" s="22">
        <f>F55+F58</f>
        <v>3065331</v>
      </c>
    </row>
    <row r="55" spans="1:6" s="19" customFormat="1" ht="29.25" customHeight="1" x14ac:dyDescent="0.25">
      <c r="A55" s="20" t="s">
        <v>76</v>
      </c>
      <c r="B55" s="21" t="s">
        <v>77</v>
      </c>
      <c r="C55" s="22">
        <f>C56</f>
        <v>0</v>
      </c>
      <c r="D55" s="24">
        <f>SUM(D56)</f>
        <v>0</v>
      </c>
      <c r="E55" s="11" t="e">
        <f>SUM(#REF!+D55)</f>
        <v>#REF!</v>
      </c>
      <c r="F55" s="22">
        <f>F56</f>
        <v>0</v>
      </c>
    </row>
    <row r="56" spans="1:6" s="19" customFormat="1" ht="29.25" customHeight="1" x14ac:dyDescent="0.25">
      <c r="A56" s="20" t="s">
        <v>78</v>
      </c>
      <c r="B56" s="21" t="s">
        <v>79</v>
      </c>
      <c r="C56" s="22">
        <f>C57</f>
        <v>0</v>
      </c>
      <c r="D56" s="24">
        <f>SUM(D57)</f>
        <v>0</v>
      </c>
      <c r="E56" s="11" t="e">
        <f>SUM(#REF!+D56)</f>
        <v>#REF!</v>
      </c>
      <c r="F56" s="22">
        <f>F57</f>
        <v>0</v>
      </c>
    </row>
    <row r="57" spans="1:6" s="19" customFormat="1" ht="29.25" customHeight="1" x14ac:dyDescent="0.25">
      <c r="A57" s="20" t="s">
        <v>80</v>
      </c>
      <c r="B57" s="21" t="s">
        <v>81</v>
      </c>
      <c r="C57" s="22">
        <v>0</v>
      </c>
      <c r="D57" s="24"/>
      <c r="E57" s="11" t="e">
        <f>SUM(#REF!+D57)</f>
        <v>#REF!</v>
      </c>
      <c r="F57" s="22">
        <v>0</v>
      </c>
    </row>
    <row r="58" spans="1:6" s="19" customFormat="1" ht="29.25" customHeight="1" x14ac:dyDescent="0.25">
      <c r="A58" s="20" t="s">
        <v>82</v>
      </c>
      <c r="B58" s="21" t="s">
        <v>127</v>
      </c>
      <c r="C58" s="22">
        <f>C59-C61</f>
        <v>3064732.1</v>
      </c>
      <c r="D58" s="24">
        <f>SUM(D59-D61)</f>
        <v>-2207.1</v>
      </c>
      <c r="E58" s="11" t="e">
        <f>SUM(#REF!+D58)</f>
        <v>#REF!</v>
      </c>
      <c r="F58" s="22">
        <f>F59-F61</f>
        <v>3065331</v>
      </c>
    </row>
    <row r="59" spans="1:6" s="19" customFormat="1" ht="29.25" customHeight="1" x14ac:dyDescent="0.25">
      <c r="A59" s="20" t="s">
        <v>83</v>
      </c>
      <c r="B59" s="21" t="s">
        <v>111</v>
      </c>
      <c r="C59" s="22">
        <f>C60</f>
        <v>3064732.1</v>
      </c>
      <c r="D59" s="24">
        <f>SUM(D60)</f>
        <v>-2207.1</v>
      </c>
      <c r="E59" s="11" t="e">
        <f>SUM(#REF!+D59)</f>
        <v>#REF!</v>
      </c>
      <c r="F59" s="22">
        <f>F60</f>
        <v>3065331</v>
      </c>
    </row>
    <row r="60" spans="1:6" s="19" customFormat="1" ht="29.25" customHeight="1" x14ac:dyDescent="0.25">
      <c r="A60" s="20" t="s">
        <v>84</v>
      </c>
      <c r="B60" s="21" t="s">
        <v>112</v>
      </c>
      <c r="C60" s="22">
        <v>3064732.1</v>
      </c>
      <c r="D60" s="24">
        <v>-2207.1</v>
      </c>
      <c r="E60" s="11" t="e">
        <f>SUM(#REF!+D60)</f>
        <v>#REF!</v>
      </c>
      <c r="F60" s="22">
        <v>3065331</v>
      </c>
    </row>
    <row r="61" spans="1:6" s="19" customFormat="1" ht="29.25" customHeight="1" x14ac:dyDescent="0.25">
      <c r="A61" s="20" t="s">
        <v>82</v>
      </c>
      <c r="B61" s="21" t="s">
        <v>113</v>
      </c>
      <c r="C61" s="22">
        <f>SUM(C62)</f>
        <v>0</v>
      </c>
      <c r="D61" s="24"/>
      <c r="E61" s="11" t="e">
        <f>SUM(#REF!+D61)</f>
        <v>#REF!</v>
      </c>
      <c r="F61" s="22">
        <f>SUM(F62)</f>
        <v>0</v>
      </c>
    </row>
    <row r="62" spans="1:6" s="19" customFormat="1" ht="29.25" customHeight="1" x14ac:dyDescent="0.25">
      <c r="A62" s="20" t="s">
        <v>85</v>
      </c>
      <c r="B62" s="21" t="s">
        <v>114</v>
      </c>
      <c r="C62" s="22">
        <v>0</v>
      </c>
      <c r="D62" s="24"/>
      <c r="E62" s="11" t="e">
        <f>SUM(#REF!+D62)</f>
        <v>#REF!</v>
      </c>
      <c r="F62" s="22">
        <v>0</v>
      </c>
    </row>
    <row r="63" spans="1:6" ht="29.25" customHeight="1" x14ac:dyDescent="0.25">
      <c r="A63" s="7" t="s">
        <v>86</v>
      </c>
      <c r="B63" s="8" t="s">
        <v>87</v>
      </c>
      <c r="C63" s="9">
        <f>C11+C46</f>
        <v>48094.5</v>
      </c>
      <c r="D63" s="25" t="e">
        <f>SUM(D11+D46)</f>
        <v>#REF!</v>
      </c>
      <c r="E63" s="11" t="e">
        <f>SUM(#REF!+D63)</f>
        <v>#REF!</v>
      </c>
      <c r="F63" s="9">
        <f>F11+F46</f>
        <v>43948.9</v>
      </c>
    </row>
  </sheetData>
  <mergeCells count="7">
    <mergeCell ref="A6:F7"/>
    <mergeCell ref="F8:F9"/>
    <mergeCell ref="A8:A9"/>
    <mergeCell ref="B8:B9"/>
    <mergeCell ref="C8:C9"/>
    <mergeCell ref="D8:D9"/>
    <mergeCell ref="E8:E9"/>
  </mergeCells>
  <pageMargins left="1.1811023622047245" right="0.39370078740157483" top="0.27559055118110237" bottom="0.31496062992125984" header="0.31496062992125984" footer="0.19685039370078741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E6" sqref="E6"/>
    </sheetView>
  </sheetViews>
  <sheetFormatPr defaultRowHeight="15.75" x14ac:dyDescent="0.25"/>
  <cols>
    <col min="1" max="1" width="55.85546875" style="26" customWidth="1"/>
    <col min="2" max="2" width="24.140625" style="26" customWidth="1"/>
    <col min="3" max="3" width="29.140625" style="26" customWidth="1"/>
    <col min="4" max="256" width="9.140625" style="26"/>
    <col min="257" max="257" width="52" style="26" customWidth="1"/>
    <col min="258" max="259" width="26.28515625" style="26" customWidth="1"/>
    <col min="260" max="512" width="9.140625" style="26"/>
    <col min="513" max="513" width="52" style="26" customWidth="1"/>
    <col min="514" max="515" width="26.28515625" style="26" customWidth="1"/>
    <col min="516" max="768" width="9.140625" style="26"/>
    <col min="769" max="769" width="52" style="26" customWidth="1"/>
    <col min="770" max="771" width="26.28515625" style="26" customWidth="1"/>
    <col min="772" max="1024" width="9.140625" style="26"/>
    <col min="1025" max="1025" width="52" style="26" customWidth="1"/>
    <col min="1026" max="1027" width="26.28515625" style="26" customWidth="1"/>
    <col min="1028" max="1280" width="9.140625" style="26"/>
    <col min="1281" max="1281" width="52" style="26" customWidth="1"/>
    <col min="1282" max="1283" width="26.28515625" style="26" customWidth="1"/>
    <col min="1284" max="1536" width="9.140625" style="26"/>
    <col min="1537" max="1537" width="52" style="26" customWidth="1"/>
    <col min="1538" max="1539" width="26.28515625" style="26" customWidth="1"/>
    <col min="1540" max="1792" width="9.140625" style="26"/>
    <col min="1793" max="1793" width="52" style="26" customWidth="1"/>
    <col min="1794" max="1795" width="26.28515625" style="26" customWidth="1"/>
    <col min="1796" max="2048" width="9.140625" style="26"/>
    <col min="2049" max="2049" width="52" style="26" customWidth="1"/>
    <col min="2050" max="2051" width="26.28515625" style="26" customWidth="1"/>
    <col min="2052" max="2304" width="9.140625" style="26"/>
    <col min="2305" max="2305" width="52" style="26" customWidth="1"/>
    <col min="2306" max="2307" width="26.28515625" style="26" customWidth="1"/>
    <col min="2308" max="2560" width="9.140625" style="26"/>
    <col min="2561" max="2561" width="52" style="26" customWidth="1"/>
    <col min="2562" max="2563" width="26.28515625" style="26" customWidth="1"/>
    <col min="2564" max="2816" width="9.140625" style="26"/>
    <col min="2817" max="2817" width="52" style="26" customWidth="1"/>
    <col min="2818" max="2819" width="26.28515625" style="26" customWidth="1"/>
    <col min="2820" max="3072" width="9.140625" style="26"/>
    <col min="3073" max="3073" width="52" style="26" customWidth="1"/>
    <col min="3074" max="3075" width="26.28515625" style="26" customWidth="1"/>
    <col min="3076" max="3328" width="9.140625" style="26"/>
    <col min="3329" max="3329" width="52" style="26" customWidth="1"/>
    <col min="3330" max="3331" width="26.28515625" style="26" customWidth="1"/>
    <col min="3332" max="3584" width="9.140625" style="26"/>
    <col min="3585" max="3585" width="52" style="26" customWidth="1"/>
    <col min="3586" max="3587" width="26.28515625" style="26" customWidth="1"/>
    <col min="3588" max="3840" width="9.140625" style="26"/>
    <col min="3841" max="3841" width="52" style="26" customWidth="1"/>
    <col min="3842" max="3843" width="26.28515625" style="26" customWidth="1"/>
    <col min="3844" max="4096" width="9.140625" style="26"/>
    <col min="4097" max="4097" width="52" style="26" customWidth="1"/>
    <col min="4098" max="4099" width="26.28515625" style="26" customWidth="1"/>
    <col min="4100" max="4352" width="9.140625" style="26"/>
    <col min="4353" max="4353" width="52" style="26" customWidth="1"/>
    <col min="4354" max="4355" width="26.28515625" style="26" customWidth="1"/>
    <col min="4356" max="4608" width="9.140625" style="26"/>
    <col min="4609" max="4609" width="52" style="26" customWidth="1"/>
    <col min="4610" max="4611" width="26.28515625" style="26" customWidth="1"/>
    <col min="4612" max="4864" width="9.140625" style="26"/>
    <col min="4865" max="4865" width="52" style="26" customWidth="1"/>
    <col min="4866" max="4867" width="26.28515625" style="26" customWidth="1"/>
    <col min="4868" max="5120" width="9.140625" style="26"/>
    <col min="5121" max="5121" width="52" style="26" customWidth="1"/>
    <col min="5122" max="5123" width="26.28515625" style="26" customWidth="1"/>
    <col min="5124" max="5376" width="9.140625" style="26"/>
    <col min="5377" max="5377" width="52" style="26" customWidth="1"/>
    <col min="5378" max="5379" width="26.28515625" style="26" customWidth="1"/>
    <col min="5380" max="5632" width="9.140625" style="26"/>
    <col min="5633" max="5633" width="52" style="26" customWidth="1"/>
    <col min="5634" max="5635" width="26.28515625" style="26" customWidth="1"/>
    <col min="5636" max="5888" width="9.140625" style="26"/>
    <col min="5889" max="5889" width="52" style="26" customWidth="1"/>
    <col min="5890" max="5891" width="26.28515625" style="26" customWidth="1"/>
    <col min="5892" max="6144" width="9.140625" style="26"/>
    <col min="6145" max="6145" width="52" style="26" customWidth="1"/>
    <col min="6146" max="6147" width="26.28515625" style="26" customWidth="1"/>
    <col min="6148" max="6400" width="9.140625" style="26"/>
    <col min="6401" max="6401" width="52" style="26" customWidth="1"/>
    <col min="6402" max="6403" width="26.28515625" style="26" customWidth="1"/>
    <col min="6404" max="6656" width="9.140625" style="26"/>
    <col min="6657" max="6657" width="52" style="26" customWidth="1"/>
    <col min="6658" max="6659" width="26.28515625" style="26" customWidth="1"/>
    <col min="6660" max="6912" width="9.140625" style="26"/>
    <col min="6913" max="6913" width="52" style="26" customWidth="1"/>
    <col min="6914" max="6915" width="26.28515625" style="26" customWidth="1"/>
    <col min="6916" max="7168" width="9.140625" style="26"/>
    <col min="7169" max="7169" width="52" style="26" customWidth="1"/>
    <col min="7170" max="7171" width="26.28515625" style="26" customWidth="1"/>
    <col min="7172" max="7424" width="9.140625" style="26"/>
    <col min="7425" max="7425" width="52" style="26" customWidth="1"/>
    <col min="7426" max="7427" width="26.28515625" style="26" customWidth="1"/>
    <col min="7428" max="7680" width="9.140625" style="26"/>
    <col min="7681" max="7681" width="52" style="26" customWidth="1"/>
    <col min="7682" max="7683" width="26.28515625" style="26" customWidth="1"/>
    <col min="7684" max="7936" width="9.140625" style="26"/>
    <col min="7937" max="7937" width="52" style="26" customWidth="1"/>
    <col min="7938" max="7939" width="26.28515625" style="26" customWidth="1"/>
    <col min="7940" max="8192" width="9.140625" style="26"/>
    <col min="8193" max="8193" width="52" style="26" customWidth="1"/>
    <col min="8194" max="8195" width="26.28515625" style="26" customWidth="1"/>
    <col min="8196" max="8448" width="9.140625" style="26"/>
    <col min="8449" max="8449" width="52" style="26" customWidth="1"/>
    <col min="8450" max="8451" width="26.28515625" style="26" customWidth="1"/>
    <col min="8452" max="8704" width="9.140625" style="26"/>
    <col min="8705" max="8705" width="52" style="26" customWidth="1"/>
    <col min="8706" max="8707" width="26.28515625" style="26" customWidth="1"/>
    <col min="8708" max="8960" width="9.140625" style="26"/>
    <col min="8961" max="8961" width="52" style="26" customWidth="1"/>
    <col min="8962" max="8963" width="26.28515625" style="26" customWidth="1"/>
    <col min="8964" max="9216" width="9.140625" style="26"/>
    <col min="9217" max="9217" width="52" style="26" customWidth="1"/>
    <col min="9218" max="9219" width="26.28515625" style="26" customWidth="1"/>
    <col min="9220" max="9472" width="9.140625" style="26"/>
    <col min="9473" max="9473" width="52" style="26" customWidth="1"/>
    <col min="9474" max="9475" width="26.28515625" style="26" customWidth="1"/>
    <col min="9476" max="9728" width="9.140625" style="26"/>
    <col min="9729" max="9729" width="52" style="26" customWidth="1"/>
    <col min="9730" max="9731" width="26.28515625" style="26" customWidth="1"/>
    <col min="9732" max="9984" width="9.140625" style="26"/>
    <col min="9985" max="9985" width="52" style="26" customWidth="1"/>
    <col min="9986" max="9987" width="26.28515625" style="26" customWidth="1"/>
    <col min="9988" max="10240" width="9.140625" style="26"/>
    <col min="10241" max="10241" width="52" style="26" customWidth="1"/>
    <col min="10242" max="10243" width="26.28515625" style="26" customWidth="1"/>
    <col min="10244" max="10496" width="9.140625" style="26"/>
    <col min="10497" max="10497" width="52" style="26" customWidth="1"/>
    <col min="10498" max="10499" width="26.28515625" style="26" customWidth="1"/>
    <col min="10500" max="10752" width="9.140625" style="26"/>
    <col min="10753" max="10753" width="52" style="26" customWidth="1"/>
    <col min="10754" max="10755" width="26.28515625" style="26" customWidth="1"/>
    <col min="10756" max="11008" width="9.140625" style="26"/>
    <col min="11009" max="11009" width="52" style="26" customWidth="1"/>
    <col min="11010" max="11011" width="26.28515625" style="26" customWidth="1"/>
    <col min="11012" max="11264" width="9.140625" style="26"/>
    <col min="11265" max="11265" width="52" style="26" customWidth="1"/>
    <col min="11266" max="11267" width="26.28515625" style="26" customWidth="1"/>
    <col min="11268" max="11520" width="9.140625" style="26"/>
    <col min="11521" max="11521" width="52" style="26" customWidth="1"/>
    <col min="11522" max="11523" width="26.28515625" style="26" customWidth="1"/>
    <col min="11524" max="11776" width="9.140625" style="26"/>
    <col min="11777" max="11777" width="52" style="26" customWidth="1"/>
    <col min="11778" max="11779" width="26.28515625" style="26" customWidth="1"/>
    <col min="11780" max="12032" width="9.140625" style="26"/>
    <col min="12033" max="12033" width="52" style="26" customWidth="1"/>
    <col min="12034" max="12035" width="26.28515625" style="26" customWidth="1"/>
    <col min="12036" max="12288" width="9.140625" style="26"/>
    <col min="12289" max="12289" width="52" style="26" customWidth="1"/>
    <col min="12290" max="12291" width="26.28515625" style="26" customWidth="1"/>
    <col min="12292" max="12544" width="9.140625" style="26"/>
    <col min="12545" max="12545" width="52" style="26" customWidth="1"/>
    <col min="12546" max="12547" width="26.28515625" style="26" customWidth="1"/>
    <col min="12548" max="12800" width="9.140625" style="26"/>
    <col min="12801" max="12801" width="52" style="26" customWidth="1"/>
    <col min="12802" max="12803" width="26.28515625" style="26" customWidth="1"/>
    <col min="12804" max="13056" width="9.140625" style="26"/>
    <col min="13057" max="13057" width="52" style="26" customWidth="1"/>
    <col min="13058" max="13059" width="26.28515625" style="26" customWidth="1"/>
    <col min="13060" max="13312" width="9.140625" style="26"/>
    <col min="13313" max="13313" width="52" style="26" customWidth="1"/>
    <col min="13314" max="13315" width="26.28515625" style="26" customWidth="1"/>
    <col min="13316" max="13568" width="9.140625" style="26"/>
    <col min="13569" max="13569" width="52" style="26" customWidth="1"/>
    <col min="13570" max="13571" width="26.28515625" style="26" customWidth="1"/>
    <col min="13572" max="13824" width="9.140625" style="26"/>
    <col min="13825" max="13825" width="52" style="26" customWidth="1"/>
    <col min="13826" max="13827" width="26.28515625" style="26" customWidth="1"/>
    <col min="13828" max="14080" width="9.140625" style="26"/>
    <col min="14081" max="14081" width="52" style="26" customWidth="1"/>
    <col min="14082" max="14083" width="26.28515625" style="26" customWidth="1"/>
    <col min="14084" max="14336" width="9.140625" style="26"/>
    <col min="14337" max="14337" width="52" style="26" customWidth="1"/>
    <col min="14338" max="14339" width="26.28515625" style="26" customWidth="1"/>
    <col min="14340" max="14592" width="9.140625" style="26"/>
    <col min="14593" max="14593" width="52" style="26" customWidth="1"/>
    <col min="14594" max="14595" width="26.28515625" style="26" customWidth="1"/>
    <col min="14596" max="14848" width="9.140625" style="26"/>
    <col min="14849" max="14849" width="52" style="26" customWidth="1"/>
    <col min="14850" max="14851" width="26.28515625" style="26" customWidth="1"/>
    <col min="14852" max="15104" width="9.140625" style="26"/>
    <col min="15105" max="15105" width="52" style="26" customWidth="1"/>
    <col min="15106" max="15107" width="26.28515625" style="26" customWidth="1"/>
    <col min="15108" max="15360" width="9.140625" style="26"/>
    <col min="15361" max="15361" width="52" style="26" customWidth="1"/>
    <col min="15362" max="15363" width="26.28515625" style="26" customWidth="1"/>
    <col min="15364" max="15616" width="9.140625" style="26"/>
    <col min="15617" max="15617" width="52" style="26" customWidth="1"/>
    <col min="15618" max="15619" width="26.28515625" style="26" customWidth="1"/>
    <col min="15620" max="15872" width="9.140625" style="26"/>
    <col min="15873" max="15873" width="52" style="26" customWidth="1"/>
    <col min="15874" max="15875" width="26.28515625" style="26" customWidth="1"/>
    <col min="15876" max="16128" width="9.140625" style="26"/>
    <col min="16129" max="16129" width="52" style="26" customWidth="1"/>
    <col min="16130" max="16131" width="26.28515625" style="26" customWidth="1"/>
    <col min="16132" max="16384" width="9.140625" style="26"/>
  </cols>
  <sheetData>
    <row r="1" spans="1:3" x14ac:dyDescent="0.25">
      <c r="C1" s="26" t="s">
        <v>133</v>
      </c>
    </row>
    <row r="2" spans="1:3" x14ac:dyDescent="0.25">
      <c r="C2" s="26" t="s">
        <v>88</v>
      </c>
    </row>
    <row r="3" spans="1:3" x14ac:dyDescent="0.25">
      <c r="C3" s="26" t="s">
        <v>1</v>
      </c>
    </row>
    <row r="4" spans="1:3" x14ac:dyDescent="0.25">
      <c r="C4" s="26" t="s">
        <v>147</v>
      </c>
    </row>
    <row r="6" spans="1:3" ht="41.25" customHeight="1" x14ac:dyDescent="0.25">
      <c r="A6" s="48" t="s">
        <v>140</v>
      </c>
      <c r="B6" s="48"/>
      <c r="C6" s="48"/>
    </row>
    <row r="7" spans="1:3" ht="15" customHeight="1" x14ac:dyDescent="0.25">
      <c r="A7" s="48" t="s">
        <v>141</v>
      </c>
      <c r="B7" s="48"/>
      <c r="C7" s="48"/>
    </row>
    <row r="8" spans="1:3" ht="26.25" customHeight="1" x14ac:dyDescent="0.25"/>
    <row r="9" spans="1:3" ht="26.25" customHeight="1" x14ac:dyDescent="0.25">
      <c r="A9" s="44" t="s">
        <v>89</v>
      </c>
      <c r="B9" s="46" t="s">
        <v>90</v>
      </c>
      <c r="C9" s="47"/>
    </row>
    <row r="10" spans="1:3" ht="18.75" customHeight="1" x14ac:dyDescent="0.25">
      <c r="A10" s="45"/>
      <c r="B10" s="27" t="s">
        <v>100</v>
      </c>
      <c r="C10" s="33" t="s">
        <v>130</v>
      </c>
    </row>
    <row r="11" spans="1:3" ht="31.5" x14ac:dyDescent="0.25">
      <c r="A11" s="28" t="s">
        <v>91</v>
      </c>
      <c r="B11" s="29">
        <f>SUM(B12-B13)</f>
        <v>94.5</v>
      </c>
      <c r="C11" s="29">
        <f>SUM(C12-C13)</f>
        <v>21948.9</v>
      </c>
    </row>
    <row r="12" spans="1:3" ht="21.75" customHeight="1" x14ac:dyDescent="0.25">
      <c r="A12" s="30" t="s">
        <v>92</v>
      </c>
      <c r="B12" s="29">
        <v>31934.5</v>
      </c>
      <c r="C12" s="29">
        <v>22043.4</v>
      </c>
    </row>
    <row r="13" spans="1:3" x14ac:dyDescent="0.25">
      <c r="A13" s="30" t="s">
        <v>93</v>
      </c>
      <c r="B13" s="29">
        <v>31840</v>
      </c>
      <c r="C13" s="29">
        <v>94.5</v>
      </c>
    </row>
    <row r="14" spans="1:3" x14ac:dyDescent="0.25">
      <c r="A14" s="28" t="s">
        <v>94</v>
      </c>
      <c r="B14" s="29">
        <f>SUM(B15-B16)</f>
        <v>48000</v>
      </c>
      <c r="C14" s="29">
        <f>SUM(C15-C16)</f>
        <v>22000</v>
      </c>
    </row>
    <row r="15" spans="1:3" ht="21" customHeight="1" x14ac:dyDescent="0.25">
      <c r="A15" s="30" t="s">
        <v>92</v>
      </c>
      <c r="B15" s="29">
        <v>68000</v>
      </c>
      <c r="C15" s="29">
        <v>70000</v>
      </c>
    </row>
    <row r="16" spans="1:3" x14ac:dyDescent="0.25">
      <c r="A16" s="30" t="s">
        <v>93</v>
      </c>
      <c r="B16" s="29">
        <v>20000</v>
      </c>
      <c r="C16" s="29">
        <v>48000</v>
      </c>
    </row>
    <row r="17" spans="1:3" ht="44.25" customHeight="1" x14ac:dyDescent="0.25">
      <c r="A17" s="30" t="s">
        <v>95</v>
      </c>
      <c r="B17" s="29">
        <f>SUM(B11+B14)</f>
        <v>48094.5</v>
      </c>
      <c r="C17" s="29">
        <f>SUM(C11+C14)</f>
        <v>43948.9</v>
      </c>
    </row>
    <row r="19" spans="1:3" ht="54.75" customHeight="1" x14ac:dyDescent="0.25"/>
    <row r="33" spans="1:1" ht="84" customHeight="1" x14ac:dyDescent="0.25">
      <c r="A33" s="31"/>
    </row>
    <row r="34" spans="1:1" x14ac:dyDescent="0.25">
      <c r="A34" s="31"/>
    </row>
    <row r="35" spans="1:1" x14ac:dyDescent="0.25">
      <c r="A35" s="31"/>
    </row>
  </sheetData>
  <mergeCells count="4">
    <mergeCell ref="A9:A10"/>
    <mergeCell ref="B9:C9"/>
    <mergeCell ref="A6:C6"/>
    <mergeCell ref="A7:C7"/>
  </mergeCells>
  <pageMargins left="1.1811023622047245" right="0.39370078740157483" top="0.35433070866141736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workbookViewId="0">
      <selection activeCell="I10" sqref="I10"/>
    </sheetView>
  </sheetViews>
  <sheetFormatPr defaultRowHeight="15" x14ac:dyDescent="0.25"/>
  <cols>
    <col min="1" max="1" width="64.7109375" customWidth="1"/>
    <col min="2" max="2" width="27" customWidth="1"/>
    <col min="3" max="3" width="28.7109375" customWidth="1"/>
    <col min="257" max="257" width="64.7109375" customWidth="1"/>
    <col min="258" max="259" width="27" customWidth="1"/>
    <col min="513" max="513" width="64.7109375" customWidth="1"/>
    <col min="514" max="515" width="27" customWidth="1"/>
    <col min="769" max="769" width="64.7109375" customWidth="1"/>
    <col min="770" max="771" width="27" customWidth="1"/>
    <col min="1025" max="1025" width="64.7109375" customWidth="1"/>
    <col min="1026" max="1027" width="27" customWidth="1"/>
    <col min="1281" max="1281" width="64.7109375" customWidth="1"/>
    <col min="1282" max="1283" width="27" customWidth="1"/>
    <col min="1537" max="1537" width="64.7109375" customWidth="1"/>
    <col min="1538" max="1539" width="27" customWidth="1"/>
    <col min="1793" max="1793" width="64.7109375" customWidth="1"/>
    <col min="1794" max="1795" width="27" customWidth="1"/>
    <col min="2049" max="2049" width="64.7109375" customWidth="1"/>
    <col min="2050" max="2051" width="27" customWidth="1"/>
    <col min="2305" max="2305" width="64.7109375" customWidth="1"/>
    <col min="2306" max="2307" width="27" customWidth="1"/>
    <col min="2561" max="2561" width="64.7109375" customWidth="1"/>
    <col min="2562" max="2563" width="27" customWidth="1"/>
    <col min="2817" max="2817" width="64.7109375" customWidth="1"/>
    <col min="2818" max="2819" width="27" customWidth="1"/>
    <col min="3073" max="3073" width="64.7109375" customWidth="1"/>
    <col min="3074" max="3075" width="27" customWidth="1"/>
    <col min="3329" max="3329" width="64.7109375" customWidth="1"/>
    <col min="3330" max="3331" width="27" customWidth="1"/>
    <col min="3585" max="3585" width="64.7109375" customWidth="1"/>
    <col min="3586" max="3587" width="27" customWidth="1"/>
    <col min="3841" max="3841" width="64.7109375" customWidth="1"/>
    <col min="3842" max="3843" width="27" customWidth="1"/>
    <col min="4097" max="4097" width="64.7109375" customWidth="1"/>
    <col min="4098" max="4099" width="27" customWidth="1"/>
    <col min="4353" max="4353" width="64.7109375" customWidth="1"/>
    <col min="4354" max="4355" width="27" customWidth="1"/>
    <col min="4609" max="4609" width="64.7109375" customWidth="1"/>
    <col min="4610" max="4611" width="27" customWidth="1"/>
    <col min="4865" max="4865" width="64.7109375" customWidth="1"/>
    <col min="4866" max="4867" width="27" customWidth="1"/>
    <col min="5121" max="5121" width="64.7109375" customWidth="1"/>
    <col min="5122" max="5123" width="27" customWidth="1"/>
    <col min="5377" max="5377" width="64.7109375" customWidth="1"/>
    <col min="5378" max="5379" width="27" customWidth="1"/>
    <col min="5633" max="5633" width="64.7109375" customWidth="1"/>
    <col min="5634" max="5635" width="27" customWidth="1"/>
    <col min="5889" max="5889" width="64.7109375" customWidth="1"/>
    <col min="5890" max="5891" width="27" customWidth="1"/>
    <col min="6145" max="6145" width="64.7109375" customWidth="1"/>
    <col min="6146" max="6147" width="27" customWidth="1"/>
    <col min="6401" max="6401" width="64.7109375" customWidth="1"/>
    <col min="6402" max="6403" width="27" customWidth="1"/>
    <col min="6657" max="6657" width="64.7109375" customWidth="1"/>
    <col min="6658" max="6659" width="27" customWidth="1"/>
    <col min="6913" max="6913" width="64.7109375" customWidth="1"/>
    <col min="6914" max="6915" width="27" customWidth="1"/>
    <col min="7169" max="7169" width="64.7109375" customWidth="1"/>
    <col min="7170" max="7171" width="27" customWidth="1"/>
    <col min="7425" max="7425" width="64.7109375" customWidth="1"/>
    <col min="7426" max="7427" width="27" customWidth="1"/>
    <col min="7681" max="7681" width="64.7109375" customWidth="1"/>
    <col min="7682" max="7683" width="27" customWidth="1"/>
    <col min="7937" max="7937" width="64.7109375" customWidth="1"/>
    <col min="7938" max="7939" width="27" customWidth="1"/>
    <col min="8193" max="8193" width="64.7109375" customWidth="1"/>
    <col min="8194" max="8195" width="27" customWidth="1"/>
    <col min="8449" max="8449" width="64.7109375" customWidth="1"/>
    <col min="8450" max="8451" width="27" customWidth="1"/>
    <col min="8705" max="8705" width="64.7109375" customWidth="1"/>
    <col min="8706" max="8707" width="27" customWidth="1"/>
    <col min="8961" max="8961" width="64.7109375" customWidth="1"/>
    <col min="8962" max="8963" width="27" customWidth="1"/>
    <col min="9217" max="9217" width="64.7109375" customWidth="1"/>
    <col min="9218" max="9219" width="27" customWidth="1"/>
    <col min="9473" max="9473" width="64.7109375" customWidth="1"/>
    <col min="9474" max="9475" width="27" customWidth="1"/>
    <col min="9729" max="9729" width="64.7109375" customWidth="1"/>
    <col min="9730" max="9731" width="27" customWidth="1"/>
    <col min="9985" max="9985" width="64.7109375" customWidth="1"/>
    <col min="9986" max="9987" width="27" customWidth="1"/>
    <col min="10241" max="10241" width="64.7109375" customWidth="1"/>
    <col min="10242" max="10243" width="27" customWidth="1"/>
    <col min="10497" max="10497" width="64.7109375" customWidth="1"/>
    <col min="10498" max="10499" width="27" customWidth="1"/>
    <col min="10753" max="10753" width="64.7109375" customWidth="1"/>
    <col min="10754" max="10755" width="27" customWidth="1"/>
    <col min="11009" max="11009" width="64.7109375" customWidth="1"/>
    <col min="11010" max="11011" width="27" customWidth="1"/>
    <col min="11265" max="11265" width="64.7109375" customWidth="1"/>
    <col min="11266" max="11267" width="27" customWidth="1"/>
    <col min="11521" max="11521" width="64.7109375" customWidth="1"/>
    <col min="11522" max="11523" width="27" customWidth="1"/>
    <col min="11777" max="11777" width="64.7109375" customWidth="1"/>
    <col min="11778" max="11779" width="27" customWidth="1"/>
    <col min="12033" max="12033" width="64.7109375" customWidth="1"/>
    <col min="12034" max="12035" width="27" customWidth="1"/>
    <col min="12289" max="12289" width="64.7109375" customWidth="1"/>
    <col min="12290" max="12291" width="27" customWidth="1"/>
    <col min="12545" max="12545" width="64.7109375" customWidth="1"/>
    <col min="12546" max="12547" width="27" customWidth="1"/>
    <col min="12801" max="12801" width="64.7109375" customWidth="1"/>
    <col min="12802" max="12803" width="27" customWidth="1"/>
    <col min="13057" max="13057" width="64.7109375" customWidth="1"/>
    <col min="13058" max="13059" width="27" customWidth="1"/>
    <col min="13313" max="13313" width="64.7109375" customWidth="1"/>
    <col min="13314" max="13315" width="27" customWidth="1"/>
    <col min="13569" max="13569" width="64.7109375" customWidth="1"/>
    <col min="13570" max="13571" width="27" customWidth="1"/>
    <col min="13825" max="13825" width="64.7109375" customWidth="1"/>
    <col min="13826" max="13827" width="27" customWidth="1"/>
    <col min="14081" max="14081" width="64.7109375" customWidth="1"/>
    <col min="14082" max="14083" width="27" customWidth="1"/>
    <col min="14337" max="14337" width="64.7109375" customWidth="1"/>
    <col min="14338" max="14339" width="27" customWidth="1"/>
    <col min="14593" max="14593" width="64.7109375" customWidth="1"/>
    <col min="14594" max="14595" width="27" customWidth="1"/>
    <col min="14849" max="14849" width="64.7109375" customWidth="1"/>
    <col min="14850" max="14851" width="27" customWidth="1"/>
    <col min="15105" max="15105" width="64.7109375" customWidth="1"/>
    <col min="15106" max="15107" width="27" customWidth="1"/>
    <col min="15361" max="15361" width="64.7109375" customWidth="1"/>
    <col min="15362" max="15363" width="27" customWidth="1"/>
    <col min="15617" max="15617" width="64.7109375" customWidth="1"/>
    <col min="15618" max="15619" width="27" customWidth="1"/>
    <col min="15873" max="15873" width="64.7109375" customWidth="1"/>
    <col min="15874" max="15875" width="27" customWidth="1"/>
    <col min="16129" max="16129" width="64.7109375" customWidth="1"/>
    <col min="16130" max="16131" width="27" customWidth="1"/>
  </cols>
  <sheetData>
    <row r="1" spans="1:3" ht="15.75" x14ac:dyDescent="0.25">
      <c r="B1" s="26"/>
      <c r="C1" s="26" t="s">
        <v>134</v>
      </c>
    </row>
    <row r="2" spans="1:3" ht="15.75" x14ac:dyDescent="0.25">
      <c r="B2" s="26"/>
      <c r="C2" s="26" t="s">
        <v>88</v>
      </c>
    </row>
    <row r="3" spans="1:3" ht="15.75" x14ac:dyDescent="0.25">
      <c r="B3" s="26"/>
      <c r="C3" s="26" t="s">
        <v>1</v>
      </c>
    </row>
    <row r="4" spans="1:3" ht="15.75" x14ac:dyDescent="0.25">
      <c r="B4" s="26"/>
      <c r="C4" s="26" t="s">
        <v>147</v>
      </c>
    </row>
    <row r="6" spans="1:3" s="36" customFormat="1" ht="38.25" customHeight="1" x14ac:dyDescent="0.25">
      <c r="A6" s="52" t="s">
        <v>137</v>
      </c>
      <c r="B6" s="52"/>
      <c r="C6" s="52"/>
    </row>
    <row r="7" spans="1:3" s="36" customFormat="1" ht="15.75" x14ac:dyDescent="0.25">
      <c r="A7" s="52" t="s">
        <v>138</v>
      </c>
      <c r="B7" s="52"/>
      <c r="C7" s="52"/>
    </row>
    <row r="8" spans="1:3" s="36" customFormat="1" ht="15.75" x14ac:dyDescent="0.25">
      <c r="A8" s="52" t="s">
        <v>139</v>
      </c>
      <c r="B8" s="52"/>
      <c r="C8" s="52"/>
    </row>
    <row r="9" spans="1:3" ht="27.75" customHeight="1" x14ac:dyDescent="0.25"/>
    <row r="10" spans="1:3" ht="27.75" customHeight="1" x14ac:dyDescent="0.25">
      <c r="A10" s="49" t="s">
        <v>96</v>
      </c>
      <c r="B10" s="50" t="s">
        <v>97</v>
      </c>
      <c r="C10" s="51"/>
    </row>
    <row r="11" spans="1:3" ht="30" customHeight="1" x14ac:dyDescent="0.25">
      <c r="A11" s="45"/>
      <c r="B11" s="34" t="s">
        <v>101</v>
      </c>
      <c r="C11" s="34" t="s">
        <v>131</v>
      </c>
    </row>
    <row r="12" spans="1:3" ht="31.5" x14ac:dyDescent="0.25">
      <c r="A12" s="28" t="s">
        <v>91</v>
      </c>
      <c r="B12" s="29">
        <v>94.5</v>
      </c>
      <c r="C12" s="29">
        <v>21948.9</v>
      </c>
    </row>
    <row r="13" spans="1:3" ht="30" customHeight="1" x14ac:dyDescent="0.25">
      <c r="A13" s="28" t="s">
        <v>94</v>
      </c>
      <c r="B13" s="29">
        <v>48000</v>
      </c>
      <c r="C13" s="29">
        <v>22000</v>
      </c>
    </row>
    <row r="14" spans="1:3" ht="30" customHeight="1" x14ac:dyDescent="0.25">
      <c r="A14" s="28" t="s">
        <v>102</v>
      </c>
      <c r="B14" s="29">
        <v>0</v>
      </c>
      <c r="C14" s="29">
        <v>0</v>
      </c>
    </row>
    <row r="15" spans="1:3" ht="34.5" customHeight="1" x14ac:dyDescent="0.25">
      <c r="A15" s="28" t="s">
        <v>98</v>
      </c>
      <c r="B15" s="29">
        <v>0</v>
      </c>
      <c r="C15" s="29">
        <v>0</v>
      </c>
    </row>
    <row r="16" spans="1:3" ht="34.5" customHeight="1" x14ac:dyDescent="0.25">
      <c r="A16" s="28" t="s">
        <v>136</v>
      </c>
      <c r="B16" s="29">
        <v>51840</v>
      </c>
      <c r="C16" s="29">
        <v>48094.5</v>
      </c>
    </row>
    <row r="17" spans="1:3" ht="35.25" customHeight="1" x14ac:dyDescent="0.25">
      <c r="A17" s="32" t="s">
        <v>135</v>
      </c>
      <c r="B17" s="29">
        <v>51840</v>
      </c>
      <c r="C17" s="29">
        <v>48094.5</v>
      </c>
    </row>
    <row r="18" spans="1:3" ht="54.75" customHeight="1" x14ac:dyDescent="0.25">
      <c r="A18" s="32" t="s">
        <v>103</v>
      </c>
      <c r="B18" s="29">
        <f>SUM(B12+B13+B15)</f>
        <v>48094.5</v>
      </c>
      <c r="C18" s="29">
        <f>SUM(C12+C13+C15)</f>
        <v>43948.9</v>
      </c>
    </row>
    <row r="21" spans="1:3" ht="15.75" x14ac:dyDescent="0.25">
      <c r="A21" s="26"/>
      <c r="B21" s="26"/>
      <c r="C21" s="26"/>
    </row>
    <row r="22" spans="1:3" ht="15.75" x14ac:dyDescent="0.25">
      <c r="A22" s="26"/>
      <c r="B22" s="26"/>
      <c r="C22" s="26"/>
    </row>
    <row r="23" spans="1:3" ht="15.75" x14ac:dyDescent="0.25">
      <c r="A23" s="26"/>
      <c r="B23" s="26"/>
      <c r="C23" s="26"/>
    </row>
    <row r="24" spans="1:3" ht="15.75" x14ac:dyDescent="0.25">
      <c r="A24" s="26"/>
      <c r="B24" s="26"/>
      <c r="C24" s="26"/>
    </row>
    <row r="25" spans="1:3" ht="15.75" x14ac:dyDescent="0.25">
      <c r="A25" s="26"/>
      <c r="B25" s="26"/>
      <c r="C25" s="26"/>
    </row>
    <row r="26" spans="1:3" ht="15.75" x14ac:dyDescent="0.25">
      <c r="A26" s="26"/>
      <c r="B26" s="26"/>
      <c r="C26" s="26"/>
    </row>
    <row r="27" spans="1:3" ht="15.75" x14ac:dyDescent="0.25">
      <c r="A27" s="26"/>
      <c r="B27" s="26"/>
      <c r="C27" s="26"/>
    </row>
    <row r="28" spans="1:3" ht="15.75" x14ac:dyDescent="0.25">
      <c r="A28" s="26"/>
      <c r="B28" s="26"/>
      <c r="C28" s="26"/>
    </row>
    <row r="29" spans="1:3" ht="15.75" x14ac:dyDescent="0.25">
      <c r="A29" s="26"/>
      <c r="B29" s="26"/>
      <c r="C29" s="26"/>
    </row>
    <row r="30" spans="1:3" ht="15.75" x14ac:dyDescent="0.25">
      <c r="A30" s="26"/>
      <c r="B30" s="26"/>
      <c r="C30" s="26"/>
    </row>
    <row r="31" spans="1:3" ht="15.75" x14ac:dyDescent="0.25">
      <c r="A31" s="26"/>
      <c r="B31" s="26"/>
      <c r="C31" s="26"/>
    </row>
    <row r="32" spans="1:3" ht="15.75" x14ac:dyDescent="0.25">
      <c r="A32" s="26"/>
      <c r="B32" s="26"/>
      <c r="C32" s="26"/>
    </row>
    <row r="33" spans="1:3" ht="15.75" x14ac:dyDescent="0.25">
      <c r="A33" s="26"/>
      <c r="B33" s="26"/>
      <c r="C33" s="26"/>
    </row>
    <row r="34" spans="1:3" ht="15.75" x14ac:dyDescent="0.25">
      <c r="A34" s="26"/>
      <c r="B34" s="26"/>
      <c r="C34" s="26"/>
    </row>
    <row r="35" spans="1:3" ht="15.75" x14ac:dyDescent="0.25">
      <c r="A35" s="31"/>
      <c r="B35" s="26"/>
      <c r="C35" s="26"/>
    </row>
    <row r="36" spans="1:3" ht="15.75" x14ac:dyDescent="0.25">
      <c r="A36" s="31"/>
      <c r="B36" s="26"/>
      <c r="C36" s="26"/>
    </row>
    <row r="37" spans="1:3" ht="15.75" x14ac:dyDescent="0.25">
      <c r="A37" s="31"/>
      <c r="B37" s="26"/>
      <c r="C37" s="26"/>
    </row>
  </sheetData>
  <mergeCells count="5">
    <mergeCell ref="A10:A11"/>
    <mergeCell ref="B10:C10"/>
    <mergeCell ref="A6:C6"/>
    <mergeCell ref="A7:C7"/>
    <mergeCell ref="A8:C8"/>
  </mergeCells>
  <pageMargins left="1.1811023622047245" right="0.39370078740157483" top="0.31496062992125984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пр19-источники</vt:lpstr>
      <vt:lpstr>пр21-программа</vt:lpstr>
      <vt:lpstr>пр23-верх.предел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2012-11-30T07:00:49Z</dcterms:modified>
</cp:coreProperties>
</file>